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60" windowWidth="9720" windowHeight="6030" tabRatio="601"/>
  </bookViews>
  <sheets>
    <sheet name="Sheet1" sheetId="1" r:id="rId1"/>
    <sheet name="Sheet2" sheetId="2" r:id="rId2"/>
  </sheets>
  <definedNames>
    <definedName name="_xlnm.Print_Area" localSheetId="0">Sheet1!$A$1:$K$26</definedName>
    <definedName name="_xlnm.Print_Area" localSheetId="1">Sheet2!$A$1:$M$50</definedName>
    <definedName name="_xlnm.Print_Titles" localSheetId="0">Sheet1!$A:$A,Sheet1!$5:$6</definedName>
  </definedNames>
  <calcPr calcId="125725" fullCalcOnLoad="1"/>
</workbook>
</file>

<file path=xl/calcChain.xml><?xml version="1.0" encoding="utf-8"?>
<calcChain xmlns="http://schemas.openxmlformats.org/spreadsheetml/2006/main">
  <c r="C16" i="1"/>
  <c r="D16"/>
  <c r="E16"/>
  <c r="G16"/>
  <c r="H16"/>
  <c r="I16"/>
  <c r="J16"/>
  <c r="J23"/>
  <c r="J22"/>
  <c r="J10"/>
  <c r="F25"/>
  <c r="F24"/>
  <c r="F18"/>
  <c r="F19"/>
  <c r="F20"/>
  <c r="F21"/>
  <c r="F17"/>
  <c r="F16"/>
  <c r="F15"/>
  <c r="F12"/>
  <c r="F13"/>
  <c r="F11"/>
  <c r="F9"/>
  <c r="J8"/>
  <c r="J26"/>
  <c r="J14"/>
  <c r="B21"/>
  <c r="E8"/>
  <c r="H8"/>
  <c r="F8"/>
  <c r="B2" i="2"/>
  <c r="B7" s="1"/>
  <c r="F10" i="1"/>
  <c r="B3" i="2"/>
  <c r="F14" i="1"/>
  <c r="B4" i="2"/>
  <c r="F23" i="1"/>
  <c r="F22"/>
  <c r="B6" i="2"/>
  <c r="C10" i="1"/>
  <c r="D10"/>
  <c r="E10"/>
  <c r="G10"/>
  <c r="H10"/>
  <c r="I10"/>
  <c r="B13"/>
  <c r="B25"/>
  <c r="B24"/>
  <c r="B18"/>
  <c r="B19"/>
  <c r="K19"/>
  <c r="B20"/>
  <c r="B17"/>
  <c r="B16"/>
  <c r="K16"/>
  <c r="B15"/>
  <c r="B14"/>
  <c r="K14"/>
  <c r="B12"/>
  <c r="B11"/>
  <c r="B10"/>
  <c r="B9"/>
  <c r="K9"/>
  <c r="K17"/>
  <c r="K20"/>
  <c r="B23"/>
  <c r="B22"/>
  <c r="K22"/>
  <c r="K23"/>
  <c r="K24"/>
  <c r="B8"/>
  <c r="K8"/>
  <c r="H14"/>
  <c r="H23"/>
  <c r="H22"/>
  <c r="D8"/>
  <c r="D14"/>
  <c r="D26"/>
  <c r="D23"/>
  <c r="D22"/>
  <c r="C23"/>
  <c r="E23"/>
  <c r="G23"/>
  <c r="I23"/>
  <c r="C22"/>
  <c r="E22"/>
  <c r="G22"/>
  <c r="I22"/>
  <c r="C14"/>
  <c r="E14"/>
  <c r="I14"/>
  <c r="C8"/>
  <c r="G8"/>
  <c r="I8"/>
  <c r="C26"/>
  <c r="E26"/>
  <c r="I26"/>
  <c r="K15"/>
  <c r="G14"/>
  <c r="G26"/>
  <c r="H26"/>
  <c r="B5" i="2"/>
  <c r="F26" i="1"/>
  <c r="B26"/>
  <c r="K26"/>
</calcChain>
</file>

<file path=xl/sharedStrings.xml><?xml version="1.0" encoding="utf-8"?>
<sst xmlns="http://schemas.openxmlformats.org/spreadsheetml/2006/main" count="50" uniqueCount="40">
  <si>
    <t>4.ФУНКЦИЯ  4 “ЗДРАВЕОПАЗВАНЕ”</t>
  </si>
  <si>
    <t>5.ФУНКЦИЯ  5 “СОЦИАЛНО ОСИГУРЯВАНЕ И ГРИЖИ”</t>
  </si>
  <si>
    <t>7.ФУНКЦИЯ  7 “ПОЧИВНО ДЕЛО, КУЛТУРА, РЕЛИГ. ДЕЙН.</t>
  </si>
  <si>
    <t>А</t>
  </si>
  <si>
    <t>ОБЩИНСКИ ДЕЙНОСТИ</t>
  </si>
  <si>
    <t>1. ФУНКЦИЯ 1 ОБЩИ ДЪРЖАВНИ СЛУЖБИ</t>
  </si>
  <si>
    <t xml:space="preserve"> ФУНКЦИЯ, ГРУПА, ДЕЙНОСТ</t>
  </si>
  <si>
    <t>ГРУПА 73 КУЛТУРА</t>
  </si>
  <si>
    <t>заплати осигуровкидр.възнагр.</t>
  </si>
  <si>
    <t>издръжка</t>
  </si>
  <si>
    <t>ВСИЧКО ЗА РАЗХОДИ ЗА ДОФИНАНСИРАНИ  ДЪРЖАВНИ ДЕЙНОСТИ С ОБЩИНСКИ ПРИХОДИ:</t>
  </si>
  <si>
    <t>3.ФУНКЦИЯ  3 “ОБРАЗОВАНИЕ”</t>
  </si>
  <si>
    <t>Д-т 3-03-332 Общежитие</t>
  </si>
  <si>
    <t>Д-т 1-13-122 Общинска администрация</t>
  </si>
  <si>
    <t>Д-т 3-03-322 Общообразователни училища</t>
  </si>
  <si>
    <t>Д-т 4-03-431 Детска ясла</t>
  </si>
  <si>
    <t>Д-т 5-33-532 Програми за временна заетост</t>
  </si>
  <si>
    <t>Д-т 5-33-540 Дом за стари хора</t>
  </si>
  <si>
    <t>Д-Т 5-33-546 ДДМУИ</t>
  </si>
  <si>
    <t>Д-т 5-33-551 Дневен център за деца с увреждания</t>
  </si>
  <si>
    <t>7-33-738 Читалища</t>
  </si>
  <si>
    <t>7-33-739 Музей</t>
  </si>
  <si>
    <t xml:space="preserve"> </t>
  </si>
  <si>
    <t>ЗДРАВЕОПАЗВАНЕ</t>
  </si>
  <si>
    <t>ОБЩИ ДЪРЖАВНИ СЛУЖБИ</t>
  </si>
  <si>
    <t>СОЦИАЛНИ ГРИЖИ</t>
  </si>
  <si>
    <t>Приложение № 2-3</t>
  </si>
  <si>
    <t>отчет  2009</t>
  </si>
  <si>
    <t>други възнаграждения</t>
  </si>
  <si>
    <t>всичко за дейност</t>
  </si>
  <si>
    <t>СПРАВКА</t>
  </si>
  <si>
    <t>% увеличение намаление</t>
  </si>
  <si>
    <t>Д-т 3-03-337 Извънучилищни дейности</t>
  </si>
  <si>
    <t>ПРОЕКТО БЮДЖЕТ 2010</t>
  </si>
  <si>
    <t>ОБРАЗОВАНИЕ</t>
  </si>
  <si>
    <t>ПОЧИВНО ДЕЛО И КУЛТУРА</t>
  </si>
  <si>
    <t>Д-т  5-33-554 Защитено жилище</t>
  </si>
  <si>
    <t>капиталови разходи</t>
  </si>
  <si>
    <t>за разходите по функции, дейности и параграфи за държавни дейности, дофинансирани с общински приходи в община Елена</t>
  </si>
  <si>
    <t>бюджет 2010</t>
  </si>
</sst>
</file>

<file path=xl/styles.xml><?xml version="1.0" encoding="utf-8"?>
<styleSheet xmlns="http://schemas.openxmlformats.org/spreadsheetml/2006/main">
  <numFmts count="1">
    <numFmt numFmtId="174" formatCode="00000"/>
  </numFmts>
  <fonts count="9">
    <font>
      <sz val="10"/>
      <name val="Arial Cyr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2" borderId="0" xfId="0" applyFont="1" applyFill="1" applyBorder="1" applyAlignment="1"/>
    <xf numFmtId="0" fontId="2" fillId="2" borderId="0" xfId="0" applyFont="1" applyFill="1" applyBorder="1"/>
    <xf numFmtId="0" fontId="3" fillId="2" borderId="0" xfId="0" applyFont="1" applyFill="1" applyBorder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2" fontId="3" fillId="2" borderId="3" xfId="0" applyNumberFormat="1" applyFont="1" applyFill="1" applyBorder="1"/>
    <xf numFmtId="0" fontId="2" fillId="2" borderId="2" xfId="0" applyFont="1" applyFill="1" applyBorder="1"/>
    <xf numFmtId="0" fontId="3" fillId="2" borderId="1" xfId="0" applyFont="1" applyFill="1" applyBorder="1"/>
    <xf numFmtId="2" fontId="2" fillId="2" borderId="0" xfId="0" applyNumberFormat="1" applyFont="1" applyFill="1" applyBorder="1"/>
    <xf numFmtId="0" fontId="4" fillId="2" borderId="1" xfId="0" applyFont="1" applyFill="1" applyBorder="1"/>
    <xf numFmtId="1" fontId="5" fillId="2" borderId="2" xfId="0" applyNumberFormat="1" applyFont="1" applyFill="1" applyBorder="1"/>
    <xf numFmtId="1" fontId="4" fillId="2" borderId="2" xfId="0" applyNumberFormat="1" applyFont="1" applyFill="1" applyBorder="1"/>
    <xf numFmtId="0" fontId="4" fillId="2" borderId="0" xfId="0" applyFont="1" applyFill="1" applyBorder="1"/>
    <xf numFmtId="0" fontId="5" fillId="2" borderId="1" xfId="0" applyFont="1" applyFill="1" applyBorder="1"/>
    <xf numFmtId="0" fontId="5" fillId="2" borderId="2" xfId="0" applyFont="1" applyFill="1" applyBorder="1"/>
    <xf numFmtId="0" fontId="5" fillId="2" borderId="0" xfId="0" applyFont="1" applyFill="1" applyBorder="1"/>
    <xf numFmtId="0" fontId="6" fillId="2" borderId="0" xfId="0" applyFont="1" applyFill="1" applyBorder="1"/>
    <xf numFmtId="0" fontId="7" fillId="2" borderId="1" xfId="0" applyFont="1" applyFill="1" applyBorder="1" applyAlignment="1">
      <alignment wrapText="1"/>
    </xf>
    <xf numFmtId="1" fontId="7" fillId="2" borderId="2" xfId="0" applyNumberFormat="1" applyFont="1" applyFill="1" applyBorder="1"/>
    <xf numFmtId="0" fontId="7" fillId="2" borderId="0" xfId="0" applyFont="1" applyFill="1" applyBorder="1"/>
    <xf numFmtId="2" fontId="5" fillId="2" borderId="0" xfId="0" applyNumberFormat="1" applyFont="1" applyFill="1" applyBorder="1"/>
    <xf numFmtId="0" fontId="7" fillId="2" borderId="1" xfId="0" applyFont="1" applyFill="1" applyBorder="1"/>
    <xf numFmtId="2" fontId="6" fillId="2" borderId="0" xfId="0" applyNumberFormat="1" applyFont="1" applyFill="1" applyBorder="1"/>
    <xf numFmtId="174" fontId="7" fillId="2" borderId="4" xfId="0" applyNumberFormat="1" applyFont="1" applyFill="1" applyBorder="1"/>
    <xf numFmtId="0" fontId="7" fillId="2" borderId="5" xfId="0" applyFont="1" applyFill="1" applyBorder="1" applyAlignment="1">
      <alignment wrapText="1"/>
    </xf>
    <xf numFmtId="0" fontId="0" fillId="0" borderId="0" xfId="0" applyAlignment="1">
      <alignment horizontal="center" wrapText="1"/>
    </xf>
    <xf numFmtId="0" fontId="5" fillId="2" borderId="1" xfId="0" applyFont="1" applyFill="1" applyBorder="1" applyAlignment="1">
      <alignment wrapText="1"/>
    </xf>
    <xf numFmtId="49" fontId="7" fillId="2" borderId="4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right"/>
    </xf>
    <xf numFmtId="0" fontId="8" fillId="2" borderId="6" xfId="0" applyFont="1" applyFill="1" applyBorder="1" applyAlignment="1">
      <alignment vertical="top" wrapText="1"/>
    </xf>
    <xf numFmtId="1" fontId="0" fillId="0" borderId="0" xfId="0" applyNumberFormat="1"/>
    <xf numFmtId="0" fontId="2" fillId="2" borderId="0" xfId="0" applyFont="1" applyFill="1" applyBorder="1" applyAlignment="1">
      <alignment horizontal="right"/>
    </xf>
    <xf numFmtId="49" fontId="7" fillId="3" borderId="4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right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top" wrapText="1"/>
    </xf>
    <xf numFmtId="0" fontId="8" fillId="2" borderId="9" xfId="0" applyFont="1" applyFill="1" applyBorder="1" applyAlignment="1">
      <alignment horizontal="center" vertical="top" wrapText="1"/>
    </xf>
    <xf numFmtId="0" fontId="3" fillId="2" borderId="0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8" fillId="2" borderId="11" xfId="0" applyFont="1" applyFill="1" applyBorder="1" applyAlignment="1">
      <alignment horizontal="center" vertical="top" wrapText="1"/>
    </xf>
    <xf numFmtId="0" fontId="8" fillId="2" borderId="6" xfId="0" applyFont="1" applyFill="1" applyBorder="1" applyAlignment="1">
      <alignment horizontal="center" vertical="top" wrapText="1"/>
    </xf>
    <xf numFmtId="0" fontId="8" fillId="2" borderId="4" xfId="0" applyFont="1" applyFill="1" applyBorder="1" applyAlignment="1">
      <alignment horizontal="center" vertical="top" wrapText="1"/>
    </xf>
    <xf numFmtId="0" fontId="8" fillId="2" borderId="12" xfId="0" applyFont="1" applyFill="1" applyBorder="1" applyAlignment="1">
      <alignment horizontal="center" vertical="top" wrapText="1"/>
    </xf>
    <xf numFmtId="0" fontId="8" fillId="2" borderId="7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bg-BG"/>
  <c:chart>
    <c:title>
      <c:tx>
        <c:rich>
          <a:bodyPr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bg-BG"/>
              <a:t>РАЗХОДИ ЗА  ДЕЛЕГИРАНИ ДЪРЖАВНИ ДЕЙНОСТИ, ДОФИНАНСИРНИ С ОБЩИНСКИ ПРИХОДИ 2010 ГОДИНА
 /към приложение 2-3/</a:t>
            </a:r>
          </a:p>
        </c:rich>
      </c:tx>
      <c:layout>
        <c:manualLayout>
          <c:xMode val="edge"/>
          <c:yMode val="edge"/>
          <c:x val="0.15977023561709958"/>
          <c:y val="2.7972027972027972E-2"/>
        </c:manualLayout>
      </c:layout>
      <c:spPr>
        <a:noFill/>
        <a:ln w="25400">
          <a:noFill/>
        </a:ln>
      </c:spPr>
    </c:title>
    <c:view3D>
      <c:perspective val="0"/>
    </c:view3D>
    <c:plotArea>
      <c:layout>
        <c:manualLayout>
          <c:layoutTarget val="inner"/>
          <c:xMode val="edge"/>
          <c:yMode val="edge"/>
          <c:x val="0.18275882583381134"/>
          <c:y val="0.32517482517482516"/>
          <c:w val="0.65977085552583459"/>
          <c:h val="0.39860139860139859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explosion val="30"/>
          <c:dPt>
            <c:idx val="0"/>
          </c:dPt>
          <c:dPt>
            <c:idx val="1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dLbl>
              <c:idx val="0"/>
              <c:layout>
                <c:manualLayout>
                  <c:x val="-5.4146393671120945E-2"/>
                  <c:y val="9.0792907879522045E-2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525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bg-BG"/>
                </a:p>
              </c:txPr>
              <c:dLblPos val="bestFit"/>
              <c:showCatName val="1"/>
              <c:showPercent val="1"/>
            </c:dLbl>
            <c:dLbl>
              <c:idx val="1"/>
              <c:layout>
                <c:manualLayout>
                  <c:x val="-7.6423761302052869E-3"/>
                  <c:y val="-0.10054677605858707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525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bg-BG"/>
                </a:p>
              </c:txPr>
              <c:dLblPos val="bestFit"/>
              <c:showCatName val="1"/>
              <c:showPercent val="1"/>
            </c:dLbl>
            <c:dLbl>
              <c:idx val="2"/>
              <c:layout>
                <c:manualLayout>
                  <c:x val="1.4522127442164587E-2"/>
                  <c:y val="-0.10638437677807758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525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bg-BG"/>
                </a:p>
              </c:txPr>
              <c:dLblPos val="bestFit"/>
              <c:showCatName val="1"/>
              <c:showPercent val="1"/>
            </c:dLbl>
            <c:dLbl>
              <c:idx val="3"/>
              <c:layout>
                <c:manualLayout>
                  <c:x val="0.13962362162205569"/>
                  <c:y val="-7.8385551456417596E-2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525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bg-BG"/>
                </a:p>
              </c:txPr>
              <c:dLblPos val="bestFit"/>
              <c:showCatName val="1"/>
              <c:showPercent val="1"/>
            </c:dLbl>
            <c:dLbl>
              <c:idx val="4"/>
              <c:layout>
                <c:manualLayout>
                  <c:xMode val="edge"/>
                  <c:yMode val="edge"/>
                  <c:x val="0.47011547022659644"/>
                  <c:y val="0.13986013986013987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25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bg-BG"/>
                </a:p>
              </c:txPr>
              <c:dLblPos val="bestFit"/>
              <c:showCatName val="1"/>
              <c:showPercent val="1"/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bg-BG"/>
              </a:p>
            </c:txPr>
            <c:showCatName val="1"/>
            <c:showPercent val="1"/>
            <c:showLeaderLines val="1"/>
          </c:dLbls>
          <c:cat>
            <c:strRef>
              <c:f>Sheet2!$A$2:$A$5</c:f>
              <c:strCache>
                <c:ptCount val="4"/>
                <c:pt idx="0">
                  <c:v>ОБЩИ ДЪРЖАВНИ СЛУЖБИ</c:v>
                </c:pt>
                <c:pt idx="1">
                  <c:v>ОБРАЗОВАНИЕ</c:v>
                </c:pt>
                <c:pt idx="2">
                  <c:v>ЗДРАВЕОПАЗВАНЕ</c:v>
                </c:pt>
                <c:pt idx="3">
                  <c:v>СОЦИАЛНИ ГРИЖИ</c:v>
                </c:pt>
              </c:strCache>
            </c:strRef>
          </c:cat>
          <c:val>
            <c:numRef>
              <c:f>Sheet2!$B$2:$B$5</c:f>
              <c:numCache>
                <c:formatCode>0</c:formatCode>
                <c:ptCount val="4"/>
                <c:pt idx="0">
                  <c:v>150441</c:v>
                </c:pt>
                <c:pt idx="1">
                  <c:v>34657</c:v>
                </c:pt>
                <c:pt idx="2">
                  <c:v>6780</c:v>
                </c:pt>
                <c:pt idx="3">
                  <c:v>5546</c:v>
                </c:pt>
              </c:numCache>
            </c:numRef>
          </c:val>
        </c:ser>
        <c:dLbls>
          <c:showCatName val="1"/>
          <c:showPercent val="1"/>
        </c:dLbls>
      </c:pie3DChart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0229909192385434"/>
          <c:y val="0.94755244755244761"/>
          <c:w val="0.58275922406250946"/>
          <c:h val="3.8461538461538436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bg-BG"/>
        </a:p>
      </c:txPr>
    </c:legend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285750</xdr:colOff>
      <xdr:row>13</xdr:row>
      <xdr:rowOff>114300</xdr:rowOff>
    </xdr:from>
    <xdr:to>
      <xdr:col>11</xdr:col>
      <xdr:colOff>428625</xdr:colOff>
      <xdr:row>47</xdr:row>
      <xdr:rowOff>57150</xdr:rowOff>
    </xdr:to>
    <xdr:graphicFrame macro="">
      <xdr:nvGraphicFramePr>
        <xdr:cNvPr id="1029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25"/>
  <sheetViews>
    <sheetView tabSelected="1" zoomScaleNormal="75" zoomScaleSheetLayoutView="75" workbookViewId="0">
      <selection activeCell="D59" sqref="D59"/>
    </sheetView>
  </sheetViews>
  <sheetFormatPr defaultRowHeight="12.75"/>
  <cols>
    <col min="1" max="1" width="40.5703125" style="2" customWidth="1"/>
    <col min="2" max="3" width="10.140625" style="2" customWidth="1"/>
    <col min="4" max="4" width="9.5703125" style="2" customWidth="1"/>
    <col min="5" max="7" width="10.140625" style="2" customWidth="1"/>
    <col min="8" max="8" width="9.5703125" style="2" customWidth="1"/>
    <col min="9" max="9" width="10.140625" style="2" customWidth="1"/>
    <col min="10" max="10" width="10.85546875" style="2" customWidth="1"/>
    <col min="11" max="11" width="7.42578125" style="2" customWidth="1"/>
    <col min="12" max="15" width="9.140625" style="2"/>
    <col min="16" max="16" width="8.42578125" style="2" customWidth="1"/>
    <col min="17" max="16384" width="9.140625" style="2"/>
  </cols>
  <sheetData>
    <row r="1" spans="1:13" s="1" customFormat="1">
      <c r="A1" s="35" t="s">
        <v>26</v>
      </c>
      <c r="B1" s="35"/>
      <c r="C1" s="35"/>
      <c r="D1" s="35"/>
      <c r="E1" s="35"/>
      <c r="F1" s="35"/>
      <c r="G1" s="35"/>
      <c r="H1" s="35"/>
      <c r="I1" s="35"/>
      <c r="J1" s="33"/>
    </row>
    <row r="2" spans="1:13" s="1" customFormat="1">
      <c r="A2" s="40" t="s">
        <v>30</v>
      </c>
      <c r="B2" s="40"/>
      <c r="C2" s="40"/>
      <c r="D2" s="40"/>
      <c r="E2" s="40"/>
      <c r="F2" s="40"/>
      <c r="G2" s="40"/>
      <c r="H2" s="40"/>
      <c r="I2" s="40"/>
      <c r="J2" s="40"/>
      <c r="K2" s="40"/>
    </row>
    <row r="3" spans="1:13" s="1" customFormat="1">
      <c r="A3" s="41" t="s">
        <v>38</v>
      </c>
      <c r="B3" s="41"/>
      <c r="C3" s="41"/>
      <c r="D3" s="41"/>
      <c r="E3" s="41"/>
      <c r="F3" s="41"/>
      <c r="G3" s="41"/>
      <c r="H3" s="41"/>
      <c r="I3" s="41"/>
      <c r="J3" s="41"/>
      <c r="K3" s="41"/>
    </row>
    <row r="4" spans="1:13" s="1" customFormat="1" ht="12.75" customHeight="1">
      <c r="A4" s="36" t="s">
        <v>6</v>
      </c>
      <c r="B4" s="38" t="s">
        <v>27</v>
      </c>
      <c r="C4" s="39"/>
      <c r="D4" s="39"/>
      <c r="E4" s="39"/>
      <c r="F4" s="44" t="s">
        <v>39</v>
      </c>
      <c r="G4" s="45"/>
      <c r="H4" s="45"/>
      <c r="I4" s="45"/>
      <c r="J4" s="46"/>
      <c r="K4" s="42" t="s">
        <v>31</v>
      </c>
    </row>
    <row r="5" spans="1:13" ht="50.25" customHeight="1">
      <c r="A5" s="37"/>
      <c r="B5" s="31" t="s">
        <v>29</v>
      </c>
      <c r="C5" s="31" t="s">
        <v>8</v>
      </c>
      <c r="D5" s="31" t="s">
        <v>28</v>
      </c>
      <c r="E5" s="31" t="s">
        <v>9</v>
      </c>
      <c r="F5" s="31" t="s">
        <v>29</v>
      </c>
      <c r="G5" s="31" t="s">
        <v>8</v>
      </c>
      <c r="H5" s="31" t="s">
        <v>28</v>
      </c>
      <c r="I5" s="31" t="s">
        <v>9</v>
      </c>
      <c r="J5" s="31" t="s">
        <v>37</v>
      </c>
      <c r="K5" s="43"/>
      <c r="L5" s="3"/>
    </row>
    <row r="6" spans="1:13" ht="13.5" customHeight="1">
      <c r="A6" s="4" t="s">
        <v>3</v>
      </c>
      <c r="B6" s="5">
        <v>1</v>
      </c>
      <c r="C6" s="5">
        <v>2</v>
      </c>
      <c r="D6" s="5">
        <v>3</v>
      </c>
      <c r="E6" s="5">
        <v>4</v>
      </c>
      <c r="F6" s="5">
        <v>5</v>
      </c>
      <c r="G6" s="5">
        <v>6</v>
      </c>
      <c r="H6" s="5">
        <v>7</v>
      </c>
      <c r="I6" s="5">
        <v>8</v>
      </c>
      <c r="J6" s="5">
        <v>9</v>
      </c>
      <c r="K6" s="6">
        <v>10</v>
      </c>
    </row>
    <row r="7" spans="1:13">
      <c r="A7" s="9" t="s">
        <v>4</v>
      </c>
      <c r="B7" s="8"/>
      <c r="C7" s="8"/>
      <c r="D7" s="8"/>
      <c r="E7" s="8"/>
      <c r="F7" s="8"/>
      <c r="G7" s="8"/>
      <c r="H7" s="8"/>
      <c r="I7" s="8"/>
      <c r="J7" s="8"/>
      <c r="K7" s="7" t="s">
        <v>22</v>
      </c>
      <c r="M7" s="10"/>
    </row>
    <row r="8" spans="1:13" s="18" customFormat="1" ht="31.5">
      <c r="A8" s="19" t="s">
        <v>5</v>
      </c>
      <c r="B8" s="20">
        <f t="shared" ref="B8:J8" si="0">B9</f>
        <v>58750</v>
      </c>
      <c r="C8" s="20">
        <f t="shared" si="0"/>
        <v>57208</v>
      </c>
      <c r="D8" s="20">
        <f t="shared" si="0"/>
        <v>1542</v>
      </c>
      <c r="E8" s="20">
        <f>E9</f>
        <v>0</v>
      </c>
      <c r="F8" s="20">
        <f t="shared" si="0"/>
        <v>150441</v>
      </c>
      <c r="G8" s="20">
        <f t="shared" si="0"/>
        <v>62741</v>
      </c>
      <c r="H8" s="20">
        <f t="shared" si="0"/>
        <v>87700</v>
      </c>
      <c r="I8" s="20">
        <f t="shared" si="0"/>
        <v>0</v>
      </c>
      <c r="J8" s="20">
        <f t="shared" si="0"/>
        <v>0</v>
      </c>
      <c r="K8" s="7">
        <f>F8/B8*100</f>
        <v>256.06978723404256</v>
      </c>
      <c r="M8" s="24"/>
    </row>
    <row r="9" spans="1:13" s="17" customFormat="1" ht="31.5">
      <c r="A9" s="28" t="s">
        <v>13</v>
      </c>
      <c r="B9" s="12">
        <f>C9+D9+E9</f>
        <v>58750</v>
      </c>
      <c r="C9" s="12">
        <v>57208</v>
      </c>
      <c r="D9" s="12">
        <v>1542</v>
      </c>
      <c r="E9" s="12">
        <v>0</v>
      </c>
      <c r="F9" s="12">
        <f>SUM(G9:J9)</f>
        <v>150441</v>
      </c>
      <c r="G9" s="12">
        <v>62741</v>
      </c>
      <c r="H9" s="12">
        <v>87700</v>
      </c>
      <c r="I9" s="12">
        <v>0</v>
      </c>
      <c r="J9" s="12">
        <v>0</v>
      </c>
      <c r="K9" s="7">
        <f>F9/B9*100</f>
        <v>256.06978723404256</v>
      </c>
      <c r="M9" s="22"/>
    </row>
    <row r="10" spans="1:13" s="18" customFormat="1" ht="15.75">
      <c r="A10" s="23" t="s">
        <v>11</v>
      </c>
      <c r="B10" s="20">
        <f>B11+B12+B13</f>
        <v>0</v>
      </c>
      <c r="C10" s="20">
        <f t="shared" ref="C10:I10" si="1">C11+C12+C13</f>
        <v>0</v>
      </c>
      <c r="D10" s="20">
        <f t="shared" si="1"/>
        <v>0</v>
      </c>
      <c r="E10" s="20">
        <f t="shared" si="1"/>
        <v>0</v>
      </c>
      <c r="F10" s="20">
        <f t="shared" si="1"/>
        <v>34657</v>
      </c>
      <c r="G10" s="20">
        <f t="shared" si="1"/>
        <v>16180</v>
      </c>
      <c r="H10" s="20">
        <f t="shared" si="1"/>
        <v>2060</v>
      </c>
      <c r="I10" s="20">
        <f t="shared" si="1"/>
        <v>14417</v>
      </c>
      <c r="J10" s="20">
        <f>J11+J12+J13</f>
        <v>2000</v>
      </c>
      <c r="K10" s="7" t="s">
        <v>22</v>
      </c>
    </row>
    <row r="11" spans="1:13" s="17" customFormat="1" ht="31.5">
      <c r="A11" s="28" t="s">
        <v>14</v>
      </c>
      <c r="B11" s="12">
        <f>C11+D11+E11</f>
        <v>0</v>
      </c>
      <c r="C11" s="12">
        <v>0</v>
      </c>
      <c r="D11" s="12">
        <v>0</v>
      </c>
      <c r="E11" s="12">
        <v>0</v>
      </c>
      <c r="F11" s="12">
        <f>SUM(G11:J11)</f>
        <v>32354</v>
      </c>
      <c r="G11" s="12">
        <v>14180</v>
      </c>
      <c r="H11" s="12">
        <v>2060</v>
      </c>
      <c r="I11" s="12">
        <v>14114</v>
      </c>
      <c r="J11" s="12">
        <v>2000</v>
      </c>
      <c r="K11" s="7" t="s">
        <v>22</v>
      </c>
    </row>
    <row r="12" spans="1:13" s="17" customFormat="1" ht="15.75">
      <c r="A12" s="15" t="s">
        <v>12</v>
      </c>
      <c r="B12" s="12">
        <f>C12+D12+E12</f>
        <v>0</v>
      </c>
      <c r="C12" s="12">
        <v>0</v>
      </c>
      <c r="D12" s="12">
        <v>0</v>
      </c>
      <c r="E12" s="12">
        <v>0</v>
      </c>
      <c r="F12" s="12">
        <f t="shared" ref="F12:F21" si="2">SUM(G12:J12)</f>
        <v>303</v>
      </c>
      <c r="G12" s="12">
        <v>0</v>
      </c>
      <c r="H12" s="12">
        <v>0</v>
      </c>
      <c r="I12" s="12">
        <v>303</v>
      </c>
      <c r="J12" s="12">
        <v>0</v>
      </c>
      <c r="K12" s="7" t="s">
        <v>22</v>
      </c>
    </row>
    <row r="13" spans="1:13" s="17" customFormat="1" ht="15.75">
      <c r="A13" s="15" t="s">
        <v>32</v>
      </c>
      <c r="B13" s="12">
        <f>C13+D13+E13</f>
        <v>0</v>
      </c>
      <c r="C13" s="12">
        <v>0</v>
      </c>
      <c r="D13" s="12">
        <v>0</v>
      </c>
      <c r="E13" s="12">
        <v>0</v>
      </c>
      <c r="F13" s="12">
        <f t="shared" si="2"/>
        <v>2000</v>
      </c>
      <c r="G13" s="12">
        <v>2000</v>
      </c>
      <c r="H13" s="12">
        <v>0</v>
      </c>
      <c r="I13" s="12"/>
      <c r="J13" s="12">
        <v>0</v>
      </c>
      <c r="K13" s="7" t="s">
        <v>22</v>
      </c>
    </row>
    <row r="14" spans="1:13" s="18" customFormat="1" ht="15.75">
      <c r="A14" s="23" t="s">
        <v>0</v>
      </c>
      <c r="B14" s="20">
        <f t="shared" ref="B14:J14" si="3">B15</f>
        <v>2412</v>
      </c>
      <c r="C14" s="20">
        <f t="shared" si="3"/>
        <v>2403</v>
      </c>
      <c r="D14" s="20">
        <f t="shared" si="3"/>
        <v>9</v>
      </c>
      <c r="E14" s="20">
        <f t="shared" si="3"/>
        <v>0</v>
      </c>
      <c r="F14" s="20">
        <f t="shared" si="3"/>
        <v>6780</v>
      </c>
      <c r="G14" s="20">
        <f t="shared" si="3"/>
        <v>2524</v>
      </c>
      <c r="H14" s="20">
        <f t="shared" si="3"/>
        <v>4256</v>
      </c>
      <c r="I14" s="20">
        <f t="shared" si="3"/>
        <v>0</v>
      </c>
      <c r="J14" s="20">
        <f t="shared" si="3"/>
        <v>0</v>
      </c>
      <c r="K14" s="7">
        <f>F14/B14*100</f>
        <v>281.09452736318411</v>
      </c>
    </row>
    <row r="15" spans="1:13" s="17" customFormat="1" ht="15.75">
      <c r="A15" s="15" t="s">
        <v>15</v>
      </c>
      <c r="B15" s="12">
        <f>C15+D15+E15</f>
        <v>2412</v>
      </c>
      <c r="C15" s="12">
        <v>2403</v>
      </c>
      <c r="D15" s="12">
        <v>9</v>
      </c>
      <c r="E15" s="12">
        <v>0</v>
      </c>
      <c r="F15" s="12">
        <f t="shared" si="2"/>
        <v>6780</v>
      </c>
      <c r="G15" s="12">
        <v>2524</v>
      </c>
      <c r="H15" s="12">
        <v>4256</v>
      </c>
      <c r="I15" s="12">
        <v>0</v>
      </c>
      <c r="J15" s="12">
        <v>0</v>
      </c>
      <c r="K15" s="7">
        <f>F15/B15*100</f>
        <v>281.09452736318411</v>
      </c>
    </row>
    <row r="16" spans="1:13" s="18" customFormat="1" ht="31.5">
      <c r="A16" s="19" t="s">
        <v>1</v>
      </c>
      <c r="B16" s="20">
        <f>SUM(B17:B21)</f>
        <v>8348</v>
      </c>
      <c r="C16" s="20">
        <f t="shared" ref="C16:J16" si="4">SUM(C17:C21)</f>
        <v>490</v>
      </c>
      <c r="D16" s="20">
        <f t="shared" si="4"/>
        <v>3376</v>
      </c>
      <c r="E16" s="20">
        <f t="shared" si="4"/>
        <v>4482</v>
      </c>
      <c r="F16" s="20">
        <f t="shared" si="4"/>
        <v>5546</v>
      </c>
      <c r="G16" s="20">
        <f t="shared" si="4"/>
        <v>546</v>
      </c>
      <c r="H16" s="20">
        <f t="shared" si="4"/>
        <v>3000</v>
      </c>
      <c r="I16" s="20">
        <f t="shared" si="4"/>
        <v>0</v>
      </c>
      <c r="J16" s="20">
        <f t="shared" si="4"/>
        <v>2000</v>
      </c>
      <c r="K16" s="7">
        <f>F16/B16*100</f>
        <v>66.435074269286048</v>
      </c>
    </row>
    <row r="17" spans="1:11" s="17" customFormat="1" ht="31.5">
      <c r="A17" s="28" t="s">
        <v>16</v>
      </c>
      <c r="B17" s="12">
        <f>C17+D17+E17</f>
        <v>3866</v>
      </c>
      <c r="C17" s="12">
        <v>490</v>
      </c>
      <c r="D17" s="12">
        <v>3376</v>
      </c>
      <c r="E17" s="12">
        <v>0</v>
      </c>
      <c r="F17" s="12">
        <f t="shared" si="2"/>
        <v>3546</v>
      </c>
      <c r="G17" s="16">
        <v>546</v>
      </c>
      <c r="H17" s="16">
        <v>3000</v>
      </c>
      <c r="I17" s="16">
        <v>0</v>
      </c>
      <c r="J17" s="16">
        <v>0</v>
      </c>
      <c r="K17" s="7">
        <f>F17/B17*100</f>
        <v>91.722710812209002</v>
      </c>
    </row>
    <row r="18" spans="1:11" s="17" customFormat="1" ht="15.75">
      <c r="A18" s="15" t="s">
        <v>17</v>
      </c>
      <c r="B18" s="12">
        <f>C18+D18+E18</f>
        <v>0</v>
      </c>
      <c r="C18" s="12">
        <v>0</v>
      </c>
      <c r="D18" s="12">
        <v>0</v>
      </c>
      <c r="E18" s="12">
        <v>0</v>
      </c>
      <c r="F18" s="12">
        <f t="shared" si="2"/>
        <v>0</v>
      </c>
      <c r="G18" s="16">
        <v>0</v>
      </c>
      <c r="H18" s="16">
        <v>0</v>
      </c>
      <c r="I18" s="16">
        <v>0</v>
      </c>
      <c r="J18" s="16">
        <v>0</v>
      </c>
      <c r="K18" s="7" t="s">
        <v>22</v>
      </c>
    </row>
    <row r="19" spans="1:11" s="17" customFormat="1" ht="15.75">
      <c r="A19" s="15" t="s">
        <v>18</v>
      </c>
      <c r="B19" s="12">
        <f>C19+D19+E19</f>
        <v>4134</v>
      </c>
      <c r="C19" s="12">
        <v>0</v>
      </c>
      <c r="D19" s="12">
        <v>0</v>
      </c>
      <c r="E19" s="12">
        <v>4134</v>
      </c>
      <c r="F19" s="12">
        <f t="shared" si="2"/>
        <v>0</v>
      </c>
      <c r="G19" s="16">
        <v>0</v>
      </c>
      <c r="H19" s="16">
        <v>0</v>
      </c>
      <c r="I19" s="16">
        <v>0</v>
      </c>
      <c r="J19" s="16">
        <v>0</v>
      </c>
      <c r="K19" s="7">
        <f>F19/B19*100</f>
        <v>0</v>
      </c>
    </row>
    <row r="20" spans="1:11" s="17" customFormat="1" ht="31.5">
      <c r="A20" s="28" t="s">
        <v>19</v>
      </c>
      <c r="B20" s="12">
        <f>C20+D20+E20</f>
        <v>348</v>
      </c>
      <c r="C20" s="12">
        <v>0</v>
      </c>
      <c r="D20" s="12">
        <v>0</v>
      </c>
      <c r="E20" s="12">
        <v>348</v>
      </c>
      <c r="F20" s="12">
        <f t="shared" si="2"/>
        <v>0</v>
      </c>
      <c r="G20" s="16">
        <v>0</v>
      </c>
      <c r="H20" s="16">
        <v>0</v>
      </c>
      <c r="I20" s="16">
        <v>0</v>
      </c>
      <c r="J20" s="16">
        <v>0</v>
      </c>
      <c r="K20" s="7">
        <f>F20/B20*100</f>
        <v>0</v>
      </c>
    </row>
    <row r="21" spans="1:11" s="17" customFormat="1" ht="15.75">
      <c r="A21" s="28" t="s">
        <v>36</v>
      </c>
      <c r="B21" s="12">
        <f>C21+D21+E21</f>
        <v>0</v>
      </c>
      <c r="C21" s="12">
        <v>0</v>
      </c>
      <c r="D21" s="12">
        <v>0</v>
      </c>
      <c r="E21" s="12">
        <v>0</v>
      </c>
      <c r="F21" s="12">
        <f t="shared" si="2"/>
        <v>2000</v>
      </c>
      <c r="G21" s="16">
        <v>0</v>
      </c>
      <c r="H21" s="16">
        <v>0</v>
      </c>
      <c r="I21" s="16">
        <v>0</v>
      </c>
      <c r="J21" s="16">
        <v>2000</v>
      </c>
      <c r="K21" s="7"/>
    </row>
    <row r="22" spans="1:11" s="21" customFormat="1" ht="31.5">
      <c r="A22" s="19" t="s">
        <v>2</v>
      </c>
      <c r="B22" s="20">
        <f t="shared" ref="B22:J22" si="5">B23</f>
        <v>3000</v>
      </c>
      <c r="C22" s="20">
        <f t="shared" si="5"/>
        <v>0</v>
      </c>
      <c r="D22" s="20">
        <f t="shared" si="5"/>
        <v>0</v>
      </c>
      <c r="E22" s="20">
        <f t="shared" si="5"/>
        <v>3000</v>
      </c>
      <c r="F22" s="20">
        <f t="shared" si="5"/>
        <v>14785</v>
      </c>
      <c r="G22" s="20">
        <f t="shared" si="5"/>
        <v>0</v>
      </c>
      <c r="H22" s="20">
        <f t="shared" si="5"/>
        <v>0</v>
      </c>
      <c r="I22" s="20">
        <f t="shared" si="5"/>
        <v>0</v>
      </c>
      <c r="J22" s="20">
        <f t="shared" si="5"/>
        <v>14785</v>
      </c>
      <c r="K22" s="7">
        <f>F22/B22*100</f>
        <v>492.83333333333337</v>
      </c>
    </row>
    <row r="23" spans="1:11" s="18" customFormat="1" ht="15.75">
      <c r="A23" s="23" t="s">
        <v>7</v>
      </c>
      <c r="B23" s="20">
        <f t="shared" ref="B23:I23" si="6">B24+B25</f>
        <v>3000</v>
      </c>
      <c r="C23" s="20">
        <f t="shared" si="6"/>
        <v>0</v>
      </c>
      <c r="D23" s="20">
        <f>D24+D25</f>
        <v>0</v>
      </c>
      <c r="E23" s="20">
        <f t="shared" si="6"/>
        <v>3000</v>
      </c>
      <c r="F23" s="20">
        <f t="shared" si="6"/>
        <v>14785</v>
      </c>
      <c r="G23" s="20">
        <f t="shared" si="6"/>
        <v>0</v>
      </c>
      <c r="H23" s="20">
        <f t="shared" si="6"/>
        <v>0</v>
      </c>
      <c r="I23" s="20">
        <f t="shared" si="6"/>
        <v>0</v>
      </c>
      <c r="J23" s="20">
        <f>J24+J25</f>
        <v>14785</v>
      </c>
      <c r="K23" s="7">
        <f>F23/B23*100</f>
        <v>492.83333333333337</v>
      </c>
    </row>
    <row r="24" spans="1:11" s="14" customFormat="1" ht="15.75">
      <c r="A24" s="11" t="s">
        <v>20</v>
      </c>
      <c r="B24" s="12">
        <f>C24+D24+E24</f>
        <v>3000</v>
      </c>
      <c r="C24" s="12">
        <v>0</v>
      </c>
      <c r="D24" s="12">
        <v>0</v>
      </c>
      <c r="E24" s="12">
        <v>3000</v>
      </c>
      <c r="F24" s="12">
        <f>SUM(G24:J24)</f>
        <v>14785</v>
      </c>
      <c r="G24" s="13">
        <v>0</v>
      </c>
      <c r="H24" s="13">
        <v>0</v>
      </c>
      <c r="I24" s="13">
        <v>0</v>
      </c>
      <c r="J24" s="13">
        <v>14785</v>
      </c>
      <c r="K24" s="7">
        <f>F24/B24*100</f>
        <v>492.83333333333337</v>
      </c>
    </row>
    <row r="25" spans="1:11" s="14" customFormat="1" ht="15.75">
      <c r="A25" s="11" t="s">
        <v>21</v>
      </c>
      <c r="B25" s="12">
        <f>C25+D25+E25</f>
        <v>0</v>
      </c>
      <c r="C25" s="12">
        <v>0</v>
      </c>
      <c r="D25" s="12">
        <v>0</v>
      </c>
      <c r="E25" s="12">
        <v>0</v>
      </c>
      <c r="F25" s="12">
        <f>SUM(G25:J25)</f>
        <v>0</v>
      </c>
      <c r="G25" s="13">
        <v>0</v>
      </c>
      <c r="H25" s="13">
        <v>0</v>
      </c>
      <c r="I25" s="13">
        <v>0</v>
      </c>
      <c r="J25" s="13">
        <v>0</v>
      </c>
      <c r="K25" s="7" t="s">
        <v>22</v>
      </c>
    </row>
    <row r="26" spans="1:11" s="18" customFormat="1" ht="62.25" customHeight="1">
      <c r="A26" s="26" t="s">
        <v>10</v>
      </c>
      <c r="B26" s="25">
        <f t="shared" ref="B26:J26" si="7">B8+B10+B14+B16+B22</f>
        <v>72510</v>
      </c>
      <c r="C26" s="25">
        <f t="shared" si="7"/>
        <v>60101</v>
      </c>
      <c r="D26" s="29">
        <f>D8+D10+D14+D16+D22</f>
        <v>4927</v>
      </c>
      <c r="E26" s="29">
        <f t="shared" si="7"/>
        <v>7482</v>
      </c>
      <c r="F26" s="34">
        <f t="shared" si="7"/>
        <v>212209</v>
      </c>
      <c r="G26" s="29">
        <f t="shared" si="7"/>
        <v>81991</v>
      </c>
      <c r="H26" s="29">
        <f t="shared" si="7"/>
        <v>97016</v>
      </c>
      <c r="I26" s="29">
        <f t="shared" si="7"/>
        <v>14417</v>
      </c>
      <c r="J26" s="29">
        <f t="shared" si="7"/>
        <v>18785</v>
      </c>
      <c r="K26" s="30">
        <f>F26/B26*100</f>
        <v>292.66170183422975</v>
      </c>
    </row>
    <row r="28" spans="1:11" ht="15.75">
      <c r="A28" s="17"/>
    </row>
    <row r="33" spans="1:16" s="3" customFormat="1">
      <c r="A33" s="2"/>
      <c r="K33" s="2"/>
      <c r="L33" s="2"/>
      <c r="M33" s="2"/>
      <c r="N33" s="2"/>
      <c r="O33" s="2"/>
      <c r="P33" s="2"/>
    </row>
    <row r="35" spans="1:16" s="3" customFormat="1">
      <c r="A35" s="2"/>
      <c r="K35" s="2"/>
      <c r="L35" s="2"/>
      <c r="M35" s="2"/>
      <c r="N35" s="2"/>
      <c r="O35" s="2"/>
      <c r="P35" s="2"/>
    </row>
    <row r="52" spans="1:1" s="3" customFormat="1">
      <c r="A52" s="2"/>
    </row>
    <row r="66" spans="1:1" s="3" customFormat="1">
      <c r="A66" s="2"/>
    </row>
    <row r="67" spans="1:1" s="3" customFormat="1">
      <c r="A67" s="2"/>
    </row>
    <row r="77" spans="1:1" s="3" customFormat="1">
      <c r="A77" s="2"/>
    </row>
    <row r="83" spans="1:1" s="3" customFormat="1">
      <c r="A83" s="2"/>
    </row>
    <row r="101" ht="13.5" customHeight="1"/>
    <row r="123" spans="1:1" s="3" customFormat="1">
      <c r="A123" s="2"/>
    </row>
    <row r="125" spans="1:1" s="3" customFormat="1">
      <c r="A125" s="2"/>
    </row>
  </sheetData>
  <mergeCells count="7">
    <mergeCell ref="A1:I1"/>
    <mergeCell ref="A4:A5"/>
    <mergeCell ref="B4:E4"/>
    <mergeCell ref="A2:K2"/>
    <mergeCell ref="A3:K3"/>
    <mergeCell ref="K4:K5"/>
    <mergeCell ref="F4:J4"/>
  </mergeCells>
  <phoneticPr fontId="1" type="noConversion"/>
  <pageMargins left="0.19685039370078741" right="0.15748031496062992" top="0.17" bottom="0.23622047244094491" header="0.15748031496062992" footer="0.19"/>
  <pageSetup paperSize="9" fitToHeight="0" orientation="landscape" r:id="rId1"/>
  <headerFooter alignWithMargins="0"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D7"/>
  <sheetViews>
    <sheetView zoomScaleNormal="100" workbookViewId="0">
      <selection activeCell="N8" sqref="N7:O8"/>
    </sheetView>
  </sheetViews>
  <sheetFormatPr defaultRowHeight="12.75"/>
  <cols>
    <col min="1" max="1" width="29" customWidth="1"/>
    <col min="2" max="2" width="10.85546875" customWidth="1"/>
  </cols>
  <sheetData>
    <row r="1" spans="1:4" ht="38.25">
      <c r="B1" s="27" t="s">
        <v>33</v>
      </c>
      <c r="C1" s="27"/>
      <c r="D1" s="27"/>
    </row>
    <row r="2" spans="1:4">
      <c r="A2" t="s">
        <v>24</v>
      </c>
      <c r="B2" s="32">
        <f>Sheet1!F8</f>
        <v>150441</v>
      </c>
    </row>
    <row r="3" spans="1:4">
      <c r="A3" t="s">
        <v>34</v>
      </c>
      <c r="B3" s="32">
        <f>Sheet1!F10</f>
        <v>34657</v>
      </c>
    </row>
    <row r="4" spans="1:4">
      <c r="A4" t="s">
        <v>23</v>
      </c>
      <c r="B4" s="32">
        <f>Sheet1!F14</f>
        <v>6780</v>
      </c>
    </row>
    <row r="5" spans="1:4">
      <c r="A5" t="s">
        <v>25</v>
      </c>
      <c r="B5" s="32">
        <f>Sheet1!F16</f>
        <v>5546</v>
      </c>
    </row>
    <row r="6" spans="1:4">
      <c r="A6" t="s">
        <v>35</v>
      </c>
      <c r="B6" s="32">
        <f>Sheet1!F22</f>
        <v>14785</v>
      </c>
    </row>
    <row r="7" spans="1:4">
      <c r="B7" s="32">
        <f>SUM(B2:B6)</f>
        <v>212209</v>
      </c>
    </row>
  </sheetData>
  <phoneticPr fontId="1" type="noConversion"/>
  <printOptions horizontalCentered="1" verticalCentered="1"/>
  <pageMargins left="0.35433070866141736" right="0.35433070866141736" top="0.55118110236220474" bottom="0.19685039370078741" header="0.51181102362204722" footer="0.15748031496062992"/>
  <pageSetup paperSize="9" orientation="landscape" horizontalDpi="300" verticalDpi="300" r:id="rId1"/>
  <headerFooter alignWithMargins="0"/>
  <rowBreaks count="1" manualBreakCount="1">
    <brk id="7" max="1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Sheet1</vt:lpstr>
      <vt:lpstr>Sheet2</vt:lpstr>
      <vt:lpstr>Sheet1!Print_Area</vt:lpstr>
      <vt:lpstr>Sheet2!Print_Area</vt:lpstr>
      <vt:lpstr>Sheet1!Print_Titles</vt:lpstr>
    </vt:vector>
  </TitlesOfParts>
  <Company>Obschtina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</dc:creator>
  <cp:lastModifiedBy>Svetoslav Mihaylov</cp:lastModifiedBy>
  <cp:lastPrinted>2010-02-24T21:50:12Z</cp:lastPrinted>
  <dcterms:created xsi:type="dcterms:W3CDTF">2001-12-03T13:27:53Z</dcterms:created>
  <dcterms:modified xsi:type="dcterms:W3CDTF">2010-03-05T20:13:24Z</dcterms:modified>
</cp:coreProperties>
</file>