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0" windowWidth="14955" windowHeight="8190"/>
  </bookViews>
  <sheets>
    <sheet name="Sheet1" sheetId="4" r:id="rId1"/>
  </sheets>
  <definedNames>
    <definedName name="_xlnm.Print_Titles" localSheetId="0">Sheet1!$15:$15</definedName>
  </definedNames>
  <calcPr calcId="125725" fullCalcOnLoad="1"/>
</workbook>
</file>

<file path=xl/calcChain.xml><?xml version="1.0" encoding="utf-8"?>
<calcChain xmlns="http://schemas.openxmlformats.org/spreadsheetml/2006/main">
  <c r="E18" i="4"/>
  <c r="G43"/>
  <c r="G42"/>
  <c r="G59"/>
  <c r="G67"/>
  <c r="G58"/>
  <c r="H43"/>
  <c r="H42"/>
  <c r="H59"/>
  <c r="H58"/>
  <c r="H101"/>
  <c r="H100"/>
  <c r="H99"/>
  <c r="F50"/>
  <c r="E50"/>
  <c r="F51"/>
  <c r="E51"/>
  <c r="F52"/>
  <c r="E52"/>
  <c r="F53"/>
  <c r="E53"/>
  <c r="F54"/>
  <c r="E54"/>
  <c r="F55"/>
  <c r="E55"/>
  <c r="F56"/>
  <c r="E56"/>
  <c r="F57"/>
  <c r="E57"/>
  <c r="F60"/>
  <c r="E60"/>
  <c r="F61"/>
  <c r="E61"/>
  <c r="F62"/>
  <c r="E62"/>
  <c r="F63"/>
  <c r="E63"/>
  <c r="F64"/>
  <c r="E64"/>
  <c r="F65"/>
  <c r="E65"/>
  <c r="F66"/>
  <c r="E66"/>
  <c r="F67"/>
  <c r="E67"/>
  <c r="F68"/>
  <c r="E68"/>
  <c r="F69"/>
  <c r="E69"/>
  <c r="F71"/>
  <c r="E71"/>
  <c r="F72"/>
  <c r="E72"/>
  <c r="F73"/>
  <c r="E73"/>
  <c r="F74"/>
  <c r="E74"/>
  <c r="F75"/>
  <c r="E75"/>
  <c r="F76"/>
  <c r="E76"/>
  <c r="F77"/>
  <c r="M79"/>
  <c r="M78"/>
  <c r="M77"/>
  <c r="E77"/>
  <c r="F78"/>
  <c r="E78"/>
  <c r="G79"/>
  <c r="H79"/>
  <c r="F79"/>
  <c r="I79"/>
  <c r="J79"/>
  <c r="K79"/>
  <c r="E79"/>
  <c r="F80"/>
  <c r="E80"/>
  <c r="F81"/>
  <c r="E81"/>
  <c r="F82"/>
  <c r="E82"/>
  <c r="F83"/>
  <c r="E83"/>
  <c r="F84"/>
  <c r="E84"/>
  <c r="F85"/>
  <c r="E85"/>
  <c r="F86"/>
  <c r="E86"/>
  <c r="F87"/>
  <c r="E87"/>
  <c r="F88"/>
  <c r="E88"/>
  <c r="F89"/>
  <c r="E89"/>
  <c r="F90"/>
  <c r="E90"/>
  <c r="F91"/>
  <c r="E91"/>
  <c r="F92"/>
  <c r="E92"/>
  <c r="F93"/>
  <c r="E93"/>
  <c r="F94"/>
  <c r="E94"/>
  <c r="F95"/>
  <c r="E95"/>
  <c r="F96"/>
  <c r="E96"/>
  <c r="F97"/>
  <c r="E97"/>
  <c r="F98"/>
  <c r="E98"/>
  <c r="F100"/>
  <c r="E100"/>
  <c r="F101"/>
  <c r="E101"/>
  <c r="F102"/>
  <c r="E102"/>
  <c r="F103"/>
  <c r="E103"/>
  <c r="F104"/>
  <c r="E104"/>
  <c r="F105"/>
  <c r="E105"/>
  <c r="F106"/>
  <c r="E106"/>
  <c r="F107"/>
  <c r="E107"/>
  <c r="F108"/>
  <c r="M110"/>
  <c r="M109"/>
  <c r="M108"/>
  <c r="E108"/>
  <c r="F109"/>
  <c r="E109"/>
  <c r="F110"/>
  <c r="E110"/>
  <c r="F111"/>
  <c r="E111"/>
  <c r="F112"/>
  <c r="E112"/>
  <c r="F113"/>
  <c r="E113"/>
  <c r="F114"/>
  <c r="E114"/>
  <c r="F115"/>
  <c r="E115"/>
  <c r="F116"/>
  <c r="E116"/>
  <c r="F117"/>
  <c r="E117"/>
  <c r="F118"/>
  <c r="E118"/>
  <c r="F119"/>
  <c r="E119"/>
  <c r="F120"/>
  <c r="E120"/>
  <c r="F121"/>
  <c r="E121"/>
  <c r="F122"/>
  <c r="E122"/>
  <c r="F36"/>
  <c r="E36"/>
  <c r="F37"/>
  <c r="E37"/>
  <c r="F38"/>
  <c r="E38"/>
  <c r="F39"/>
  <c r="E39"/>
  <c r="F40"/>
  <c r="E40"/>
  <c r="F41"/>
  <c r="E41"/>
  <c r="F43"/>
  <c r="E43"/>
  <c r="F44"/>
  <c r="E44"/>
  <c r="F45"/>
  <c r="E45"/>
  <c r="F46"/>
  <c r="E46"/>
  <c r="F47"/>
  <c r="E47"/>
  <c r="F48"/>
  <c r="E48"/>
  <c r="F49"/>
  <c r="E49"/>
  <c r="F25"/>
  <c r="E25"/>
  <c r="F26"/>
  <c r="E26"/>
  <c r="F27"/>
  <c r="E27"/>
  <c r="F28"/>
  <c r="E28"/>
  <c r="F29"/>
  <c r="E29"/>
  <c r="F30"/>
  <c r="E30"/>
  <c r="F31"/>
  <c r="E31"/>
  <c r="F32"/>
  <c r="E32"/>
  <c r="F33"/>
  <c r="E33"/>
  <c r="F34"/>
  <c r="E34"/>
  <c r="F35"/>
  <c r="E35"/>
  <c r="F22"/>
  <c r="E22"/>
  <c r="F23"/>
  <c r="E23"/>
  <c r="F24"/>
  <c r="E24"/>
  <c r="F21"/>
  <c r="E21"/>
  <c r="I17"/>
  <c r="J17"/>
  <c r="K17"/>
  <c r="L17"/>
  <c r="M17"/>
  <c r="N17"/>
  <c r="L79"/>
  <c r="F99"/>
  <c r="E99"/>
  <c r="H70"/>
  <c r="F70"/>
  <c r="E70"/>
  <c r="F58"/>
  <c r="E58"/>
  <c r="G20"/>
  <c r="H20"/>
  <c r="H19"/>
  <c r="H17"/>
  <c r="F42"/>
  <c r="E42"/>
  <c r="F59"/>
  <c r="E59"/>
  <c r="G19"/>
  <c r="F20"/>
  <c r="E20"/>
  <c r="G17"/>
  <c r="F19"/>
  <c r="E19"/>
  <c r="E17"/>
  <c r="F17"/>
</calcChain>
</file>

<file path=xl/sharedStrings.xml><?xml version="1.0" encoding="utf-8"?>
<sst xmlns="http://schemas.openxmlformats.org/spreadsheetml/2006/main" count="132" uniqueCount="98">
  <si>
    <t>Разходи, които ще бъдат извършени през 2009г.</t>
  </si>
  <si>
    <t>No</t>
  </si>
  <si>
    <t>Наименование и местонахождение на обектите</t>
  </si>
  <si>
    <t>за СИП</t>
  </si>
  <si>
    <t>Годишна задача 2009</t>
  </si>
  <si>
    <t>Капиталови разходи по източници на финансиране</t>
  </si>
  <si>
    <t>Вид</t>
  </si>
  <si>
    <t>ИБФ и ИБС</t>
  </si>
  <si>
    <t>Собствени бюджетни средства</t>
  </si>
  <si>
    <t>Външни помощи</t>
  </si>
  <si>
    <t>Други</t>
  </si>
  <si>
    <t xml:space="preserve">  Параграф 5100: Основен ремонт на дълготрайни материални активи</t>
  </si>
  <si>
    <t xml:space="preserve">    Функция 01: Общи държавни служби</t>
  </si>
  <si>
    <t xml:space="preserve">      Обекти</t>
  </si>
  <si>
    <t>Ремонт сграда ОА</t>
  </si>
  <si>
    <t>Ремонт сграда кметство с.Константин</t>
  </si>
  <si>
    <t>ремонт сграда кметски наместник с.Костел</t>
  </si>
  <si>
    <t xml:space="preserve">    Функция 02: Отбрана и сигурност</t>
  </si>
  <si>
    <t xml:space="preserve">      ППР</t>
  </si>
  <si>
    <t>Възстановяване каменен водосток по път VTR 1162 "Златарица-Беброво"</t>
  </si>
  <si>
    <t>Укрепване свлачище на път VTR1162 "Златарица-Беброво" км 14+000</t>
  </si>
  <si>
    <t>Брегоукрепване десен бряг р.Веселина с.Багалвци</t>
  </si>
  <si>
    <t>Укрепване пътно платно VTR 1072 "Марян - Ил.рът - Лазарци" регулация с.Ил.рът</t>
  </si>
  <si>
    <t xml:space="preserve">    Функция 03: Образование</t>
  </si>
  <si>
    <t>Ремонт покрив общежитие ОУ "Отец Паисий" с.Константин</t>
  </si>
  <si>
    <t>Ремонт котел и помпи СОУ "Ив.Момчилов" гр.Елена</t>
  </si>
  <si>
    <t>Ремонт Детски комплекс гр.Елена</t>
  </si>
  <si>
    <t xml:space="preserve">    Функция 05: Социално осигуряване, подпомагане и грижи</t>
  </si>
  <si>
    <t>Изолиране от влага сутерен ДЦДМУ гр.Елена</t>
  </si>
  <si>
    <t>Ремонт основна сграда ДДМУИ с.Илаков рът</t>
  </si>
  <si>
    <t xml:space="preserve">    Функция 06: Жилищно строителство, благоустройство, комунално стопанство и опазване на околната среда</t>
  </si>
  <si>
    <t>Ремонт тротоари ул."Й.Й.Брадати" гр.Елена</t>
  </si>
  <si>
    <t>Пътно-ремонти работи ул. "Училищна" с.Константин</t>
  </si>
  <si>
    <t>Ремонт тротоари околовръстен път</t>
  </si>
  <si>
    <t>Ремонт каменна чешма с.Лазарци</t>
  </si>
  <si>
    <t xml:space="preserve">    Функция 07: Почивно дело, култура, религиозни дейности</t>
  </si>
  <si>
    <t>Ремонт спортна площадка кв.42 гр.Елена</t>
  </si>
  <si>
    <t xml:space="preserve">[КБ] - 12184; </t>
  </si>
  <si>
    <t>Ремонт читалище с.Константин</t>
  </si>
  <si>
    <t>Ремонт Читалище с.Каменари</t>
  </si>
  <si>
    <t>Ремонт Читалище с.Блъсковци</t>
  </si>
  <si>
    <t>Ремонт Читалище с.Илаков рът</t>
  </si>
  <si>
    <t>Ремонт спортна площадка кв.27 гр.Елена</t>
  </si>
  <si>
    <t xml:space="preserve">[05] - 35200; </t>
  </si>
  <si>
    <t>Ремонт зала за борба гр.Елена</t>
  </si>
  <si>
    <t xml:space="preserve">[05] - 33594; </t>
  </si>
  <si>
    <t xml:space="preserve">    Функция 08: Икономически дейности и услуги</t>
  </si>
  <si>
    <t>Ремонт път VTR 1075 Давери - Каменари - Бойковци</t>
  </si>
  <si>
    <t>Ремонт път VTR1080 Тодювци-Дрента</t>
  </si>
  <si>
    <t>Рехабилитация път кв."Кантона" с.Майско - с.Вълчовци</t>
  </si>
  <si>
    <t>Ремонт път VTR1079 "Елена - Лазарци - Мийковци"</t>
  </si>
  <si>
    <t>Ремонт мост на км 8+800 по път VTR 1079 "Велковци - Мийковци"</t>
  </si>
  <si>
    <t>Рехабилитация път VTR 2076 "Палици - Чакали"</t>
  </si>
  <si>
    <t>Рехабилитация път VTR 1074  участък "Чакали - Костел"</t>
  </si>
  <si>
    <t xml:space="preserve">  Параграф 5200: Придобиване на дълготрайни материални активи</t>
  </si>
  <si>
    <t xml:space="preserve">      5204 придобиване на транспортни средства</t>
  </si>
  <si>
    <t xml:space="preserve">      5206 изграждане на инфраструктурни обекти</t>
  </si>
  <si>
    <t xml:space="preserve">        Обекти</t>
  </si>
  <si>
    <t>Преустройство помещение столова за зала за обществени мероприятия с.Майско</t>
  </si>
  <si>
    <t xml:space="preserve">      5205 придобиване на стопански инвентар</t>
  </si>
  <si>
    <t>Печка ЦДГ "Радост" гр.Елена</t>
  </si>
  <si>
    <t>Пералня ЦДГ "Радост " гр.Елена</t>
  </si>
  <si>
    <t>ЦДГ "Ана Брадел" гр.Елена</t>
  </si>
  <si>
    <t xml:space="preserve">[КБ] - 101595; </t>
  </si>
  <si>
    <t xml:space="preserve">    Функция 04: Здравеопазване</t>
  </si>
  <si>
    <t xml:space="preserve">      5203 придобиване на друго оборудване, машини и съоръжения</t>
  </si>
  <si>
    <t xml:space="preserve">        ППР</t>
  </si>
  <si>
    <t>Преустройство част от МБАЛ "д-р Д.Моллов" в Хоспис гр.Елена</t>
  </si>
  <si>
    <t xml:space="preserve">[сиф] - 400000; </t>
  </si>
  <si>
    <t>Канализационен колектор и ПСОВ - гр.Елена</t>
  </si>
  <si>
    <t xml:space="preserve">[ПУДООС] - 500000; </t>
  </si>
  <si>
    <t>Водоснабдяване "група Блъсковци" - І етап</t>
  </si>
  <si>
    <t xml:space="preserve">[05] - 126722; </t>
  </si>
  <si>
    <t>Водоснабдяване ул."Синджирци"</t>
  </si>
  <si>
    <t>Канализация ул."Новачкини"</t>
  </si>
  <si>
    <t>Техн. помощ за доизграждане ВиК мрежата и пречистване водите на гр.Елена</t>
  </si>
  <si>
    <t xml:space="preserve">[ОП3] - 650920; </t>
  </si>
  <si>
    <t xml:space="preserve">  Параграф 5300: Придобиване на нематериални дълготрайни активи</t>
  </si>
  <si>
    <t xml:space="preserve">      5309: Придобиване на други нематериални дълготрайни активи</t>
  </si>
  <si>
    <t xml:space="preserve">  Параграф 5400: Придобиване на земя</t>
  </si>
  <si>
    <t>Придобиване земя за ПС "Вълчевци" за "Водоснабдяване група Блъсковци"</t>
  </si>
  <si>
    <t>за 10 %</t>
  </si>
  <si>
    <t>за 90 %</t>
  </si>
  <si>
    <t>в т.ч.</t>
  </si>
  <si>
    <t xml:space="preserve"> общо:</t>
  </si>
  <si>
    <t>Субсидия РБ :</t>
  </si>
  <si>
    <t>Благоустрояване (ремонт тротоари и бордюри) центъра на с.Константин</t>
  </si>
  <si>
    <t>Възстановяване мост на път "Давери-Бойковци" р.Тинева</t>
  </si>
  <si>
    <t xml:space="preserve">[05] - 2245; </t>
  </si>
  <si>
    <t>Възстановяване сградата на бивше начално училище за картинна галерия и музей</t>
  </si>
  <si>
    <t xml:space="preserve">[05] - 24100; </t>
  </si>
  <si>
    <t>Ремонт път VTR 3140 " Елена - Багалевци - Тодювци"</t>
  </si>
  <si>
    <t>Преустройство дом за деца и юноши  в Дом за стари хора с.Тодювци</t>
  </si>
  <si>
    <t xml:space="preserve">Раздел </t>
  </si>
  <si>
    <t>ИНВЕСТИЦИОННА ПРОГРАМА</t>
  </si>
  <si>
    <t>ЗА КАПИТАЛОВИТЕ РАЗХОДИ НА ОБЩИНА ЕЛЕНА ПРЕЗ 2009г.</t>
  </si>
  <si>
    <t>Ремонт общински път VTR 1074 "Марян - Чакали"</t>
  </si>
  <si>
    <t xml:space="preserve">Автобус </t>
  </si>
</sst>
</file>

<file path=xl/styles.xml><?xml version="1.0" encoding="utf-8"?>
<styleSheet xmlns="http://schemas.openxmlformats.org/spreadsheetml/2006/main">
  <fonts count="5">
    <font>
      <sz val="10"/>
      <name val="Arial"/>
      <charset val="204"/>
    </font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Continuous" vertical="center" wrapText="1"/>
    </xf>
    <xf numFmtId="0" fontId="0" fillId="0" borderId="2" xfId="0" applyFill="1" applyBorder="1" applyAlignment="1">
      <alignment horizontal="centerContinuous" vertical="center" wrapText="1"/>
    </xf>
    <xf numFmtId="1" fontId="0" fillId="0" borderId="2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Continuous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/>
    <xf numFmtId="1" fontId="0" fillId="0" borderId="1" xfId="0" applyNumberFormat="1" applyFill="1" applyBorder="1" applyAlignment="1">
      <alignment horizontal="center"/>
    </xf>
    <xf numFmtId="1" fontId="2" fillId="0" borderId="1" xfId="0" applyNumberFormat="1" applyFont="1" applyFill="1" applyBorder="1"/>
    <xf numFmtId="0" fontId="0" fillId="0" borderId="1" xfId="0" applyFill="1" applyBorder="1" applyAlignment="1"/>
    <xf numFmtId="1" fontId="0" fillId="0" borderId="1" xfId="0" applyNumberFormat="1" applyFill="1" applyBorder="1"/>
    <xf numFmtId="1" fontId="4" fillId="0" borderId="1" xfId="0" applyNumberFormat="1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vertical="top" wrapText="1"/>
    </xf>
    <xf numFmtId="1" fontId="0" fillId="0" borderId="1" xfId="0" applyNumberFormat="1" applyFill="1" applyBorder="1" applyAlignment="1">
      <alignment horizontal="right" wrapText="1"/>
    </xf>
    <xf numFmtId="0" fontId="1" fillId="0" borderId="1" xfId="0" applyFont="1" applyFill="1" applyBorder="1"/>
    <xf numFmtId="0" fontId="1" fillId="0" borderId="1" xfId="0" applyFont="1" applyFill="1" applyBorder="1" applyAlignment="1"/>
    <xf numFmtId="1" fontId="1" fillId="0" borderId="1" xfId="0" applyNumberFormat="1" applyFont="1" applyFill="1" applyBorder="1"/>
    <xf numFmtId="1" fontId="0" fillId="0" borderId="1" xfId="0" applyNumberFormat="1" applyFill="1" applyBorder="1" applyAlignment="1">
      <alignment horizontal="centerContinuous" wrapText="1"/>
    </xf>
    <xf numFmtId="1" fontId="0" fillId="0" borderId="0" xfId="0" applyNumberFormat="1" applyFill="1"/>
    <xf numFmtId="1" fontId="0" fillId="0" borderId="1" xfId="0" applyNumberForma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0" fillId="0" borderId="1" xfId="0" applyFill="1" applyBorder="1" applyAlignment="1"/>
    <xf numFmtId="0" fontId="0" fillId="0" borderId="1" xfId="0" applyFill="1" applyBorder="1" applyAlignment="1">
      <alignment vertical="top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22"/>
  <sheetViews>
    <sheetView tabSelected="1" zoomScaleNormal="100" workbookViewId="0">
      <selection activeCell="E6" sqref="E6"/>
    </sheetView>
  </sheetViews>
  <sheetFormatPr defaultRowHeight="12.75"/>
  <cols>
    <col min="1" max="1" width="5.7109375" style="2" customWidth="1"/>
    <col min="2" max="2" width="50.7109375" style="2" customWidth="1"/>
    <col min="3" max="3" width="9.140625" style="2"/>
    <col min="4" max="4" width="5.7109375" style="2" customWidth="1"/>
    <col min="5" max="7" width="9.5703125" style="2" bestFit="1" customWidth="1"/>
    <col min="8" max="9" width="9.28515625" style="2" bestFit="1" customWidth="1"/>
    <col min="10" max="10" width="10.7109375" style="2" customWidth="1"/>
    <col min="11" max="11" width="9.5703125" style="2" bestFit="1" customWidth="1"/>
    <col min="12" max="14" width="9.28515625" style="2" bestFit="1" customWidth="1"/>
    <col min="15" max="16384" width="9.140625" style="2"/>
  </cols>
  <sheetData>
    <row r="1" spans="1:14">
      <c r="A1" s="1"/>
    </row>
    <row r="3" spans="1:14">
      <c r="A3" s="1"/>
      <c r="E3" s="3" t="s">
        <v>94</v>
      </c>
    </row>
    <row r="4" spans="1:14">
      <c r="E4" s="3" t="s">
        <v>95</v>
      </c>
    </row>
    <row r="11" spans="1:14" ht="22.5" customHeight="1">
      <c r="A11" s="24" t="s">
        <v>1</v>
      </c>
      <c r="B11" s="24" t="s">
        <v>2</v>
      </c>
      <c r="C11" s="24"/>
      <c r="D11" s="24" t="s">
        <v>3</v>
      </c>
      <c r="E11" s="24" t="s">
        <v>4</v>
      </c>
      <c r="F11" s="24" t="s">
        <v>5</v>
      </c>
      <c r="G11" s="24"/>
      <c r="H11" s="24"/>
      <c r="I11" s="24"/>
      <c r="J11" s="24"/>
      <c r="K11" s="24"/>
      <c r="L11" s="24"/>
      <c r="M11" s="24"/>
      <c r="N11" s="24"/>
    </row>
    <row r="12" spans="1:14" ht="20.25" customHeight="1">
      <c r="A12" s="24"/>
      <c r="B12" s="24"/>
      <c r="C12" s="24"/>
      <c r="D12" s="24"/>
      <c r="E12" s="24"/>
      <c r="F12" s="24" t="s">
        <v>85</v>
      </c>
      <c r="G12" s="24"/>
      <c r="H12" s="24"/>
      <c r="I12" s="24" t="s">
        <v>7</v>
      </c>
      <c r="J12" s="24" t="s">
        <v>8</v>
      </c>
      <c r="K12" s="24" t="s">
        <v>9</v>
      </c>
      <c r="L12" s="24" t="s">
        <v>6</v>
      </c>
      <c r="M12" s="24" t="s">
        <v>10</v>
      </c>
      <c r="N12" s="24" t="s">
        <v>6</v>
      </c>
    </row>
    <row r="13" spans="1:14" ht="12.75" customHeight="1">
      <c r="A13" s="24"/>
      <c r="B13" s="24"/>
      <c r="C13" s="24"/>
      <c r="D13" s="24"/>
      <c r="E13" s="24"/>
      <c r="F13" s="24" t="s">
        <v>84</v>
      </c>
      <c r="G13" s="25" t="s">
        <v>83</v>
      </c>
      <c r="H13" s="25"/>
      <c r="I13" s="24"/>
      <c r="J13" s="24"/>
      <c r="K13" s="24"/>
      <c r="L13" s="24"/>
      <c r="M13" s="24"/>
      <c r="N13" s="24"/>
    </row>
    <row r="14" spans="1:14" ht="36.75" customHeight="1">
      <c r="A14" s="24"/>
      <c r="B14" s="24"/>
      <c r="C14" s="24"/>
      <c r="D14" s="24"/>
      <c r="E14" s="24"/>
      <c r="F14" s="24"/>
      <c r="G14" s="4" t="s">
        <v>82</v>
      </c>
      <c r="H14" s="4" t="s">
        <v>81</v>
      </c>
      <c r="I14" s="24"/>
      <c r="J14" s="24"/>
      <c r="K14" s="24"/>
      <c r="L14" s="24"/>
      <c r="M14" s="24"/>
      <c r="N14" s="24"/>
    </row>
    <row r="15" spans="1:14">
      <c r="A15" s="4">
        <v>1</v>
      </c>
      <c r="B15" s="24">
        <v>2</v>
      </c>
      <c r="C15" s="24"/>
      <c r="D15" s="4"/>
      <c r="E15" s="4">
        <v>3</v>
      </c>
      <c r="F15" s="4">
        <v>4</v>
      </c>
      <c r="G15" s="4">
        <v>5</v>
      </c>
      <c r="H15" s="4">
        <v>6</v>
      </c>
      <c r="I15" s="4">
        <v>7</v>
      </c>
      <c r="J15" s="4">
        <v>8</v>
      </c>
      <c r="K15" s="4">
        <v>9</v>
      </c>
      <c r="L15" s="4">
        <v>10</v>
      </c>
      <c r="M15" s="4">
        <v>11</v>
      </c>
      <c r="N15" s="4">
        <v>12</v>
      </c>
    </row>
    <row r="16" spans="1:14">
      <c r="A16" s="5"/>
      <c r="B16" s="5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>
      <c r="A17" s="7"/>
      <c r="B17" s="7"/>
      <c r="C17" s="7"/>
      <c r="D17" s="7"/>
      <c r="E17" s="8">
        <f>E18-E19</f>
        <v>0</v>
      </c>
      <c r="F17" s="8">
        <f>F18-F19</f>
        <v>0</v>
      </c>
      <c r="G17" s="8">
        <f t="shared" ref="G17:N17" si="0">G18-G19</f>
        <v>0</v>
      </c>
      <c r="H17" s="8">
        <f t="shared" si="0"/>
        <v>0</v>
      </c>
      <c r="I17" s="8">
        <f t="shared" si="0"/>
        <v>0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  <c r="N17" s="8">
        <f t="shared" si="0"/>
        <v>0</v>
      </c>
    </row>
    <row r="18" spans="1:14">
      <c r="A18" s="9" t="s">
        <v>0</v>
      </c>
      <c r="B18" s="9"/>
      <c r="C18" s="9"/>
      <c r="D18" s="9"/>
      <c r="E18" s="11">
        <f t="shared" ref="E18:E49" si="1">F18+I18+J18+K18+M18</f>
        <v>4159805</v>
      </c>
      <c r="F18" s="10">
        <v>2073200</v>
      </c>
      <c r="G18" s="10">
        <v>1865880</v>
      </c>
      <c r="H18" s="10">
        <v>207320</v>
      </c>
      <c r="I18" s="10">
        <v>73913</v>
      </c>
      <c r="J18" s="10">
        <v>126132</v>
      </c>
      <c r="K18" s="10">
        <v>1164699</v>
      </c>
      <c r="L18" s="10"/>
      <c r="M18" s="10">
        <v>721861</v>
      </c>
      <c r="N18" s="10"/>
    </row>
    <row r="19" spans="1:14">
      <c r="A19" s="26" t="s">
        <v>93</v>
      </c>
      <c r="B19" s="27"/>
      <c r="C19" s="27"/>
      <c r="D19" s="27"/>
      <c r="E19" s="11">
        <f t="shared" si="1"/>
        <v>4159805</v>
      </c>
      <c r="F19" s="11">
        <f>G19+H19</f>
        <v>2073200</v>
      </c>
      <c r="G19" s="11">
        <f>G20+G70+G115+G118</f>
        <v>1865880</v>
      </c>
      <c r="H19" s="11">
        <f>H20+H70+H115+H118</f>
        <v>207320</v>
      </c>
      <c r="I19" s="13">
        <v>73913</v>
      </c>
      <c r="J19" s="13">
        <v>126132</v>
      </c>
      <c r="K19" s="13">
        <v>1164699</v>
      </c>
      <c r="L19" s="11"/>
      <c r="M19" s="13">
        <v>721861</v>
      </c>
      <c r="N19" s="11"/>
    </row>
    <row r="20" spans="1:14">
      <c r="A20" s="26" t="s">
        <v>11</v>
      </c>
      <c r="B20" s="27"/>
      <c r="C20" s="27"/>
      <c r="D20" s="27"/>
      <c r="E20" s="11">
        <f t="shared" si="1"/>
        <v>1069463</v>
      </c>
      <c r="F20" s="11">
        <f t="shared" ref="F20:F83" si="2">G20+H20</f>
        <v>963581</v>
      </c>
      <c r="G20" s="11">
        <f>G21+G26+G32+G37+G42+G49+G58</f>
        <v>856261</v>
      </c>
      <c r="H20" s="11">
        <f>H21+H26+H32+H37+H42+H49+H58</f>
        <v>107320</v>
      </c>
      <c r="I20" s="13">
        <v>0</v>
      </c>
      <c r="J20" s="13">
        <v>24904</v>
      </c>
      <c r="K20" s="13">
        <v>12184</v>
      </c>
      <c r="L20" s="11"/>
      <c r="M20" s="13">
        <v>68794</v>
      </c>
      <c r="N20" s="11"/>
    </row>
    <row r="21" spans="1:14">
      <c r="A21" s="26" t="s">
        <v>12</v>
      </c>
      <c r="B21" s="27"/>
      <c r="C21" s="27"/>
      <c r="D21" s="27"/>
      <c r="E21" s="11">
        <f t="shared" si="1"/>
        <v>20334</v>
      </c>
      <c r="F21" s="11">
        <f t="shared" si="2"/>
        <v>20334</v>
      </c>
      <c r="G21" s="13">
        <v>20334</v>
      </c>
      <c r="H21" s="14"/>
      <c r="I21" s="13"/>
      <c r="J21" s="13"/>
      <c r="K21" s="13"/>
      <c r="L21" s="11"/>
      <c r="M21" s="13"/>
      <c r="N21" s="11"/>
    </row>
    <row r="22" spans="1:14">
      <c r="A22" s="26" t="s">
        <v>13</v>
      </c>
      <c r="B22" s="27"/>
      <c r="C22" s="27"/>
      <c r="D22" s="27"/>
      <c r="E22" s="11">
        <f t="shared" si="1"/>
        <v>20334</v>
      </c>
      <c r="F22" s="11">
        <f t="shared" si="2"/>
        <v>20334</v>
      </c>
      <c r="G22" s="13">
        <v>20334</v>
      </c>
      <c r="H22" s="14"/>
      <c r="I22" s="13"/>
      <c r="J22" s="13"/>
      <c r="K22" s="13"/>
      <c r="L22" s="11"/>
      <c r="M22" s="13"/>
      <c r="N22" s="11"/>
    </row>
    <row r="23" spans="1:14">
      <c r="A23" s="9">
        <v>348</v>
      </c>
      <c r="B23" s="27" t="s">
        <v>14</v>
      </c>
      <c r="C23" s="27"/>
      <c r="D23" s="15"/>
      <c r="E23" s="11">
        <f t="shared" si="1"/>
        <v>6577</v>
      </c>
      <c r="F23" s="11">
        <f t="shared" si="2"/>
        <v>6577</v>
      </c>
      <c r="G23" s="13">
        <v>6577</v>
      </c>
      <c r="H23" s="14"/>
      <c r="I23" s="13"/>
      <c r="J23" s="13"/>
      <c r="K23" s="13"/>
      <c r="L23" s="11"/>
      <c r="M23" s="13"/>
      <c r="N23" s="13"/>
    </row>
    <row r="24" spans="1:14">
      <c r="A24" s="9">
        <v>422</v>
      </c>
      <c r="B24" s="27" t="s">
        <v>15</v>
      </c>
      <c r="C24" s="27"/>
      <c r="D24" s="15"/>
      <c r="E24" s="11">
        <f t="shared" si="1"/>
        <v>3757</v>
      </c>
      <c r="F24" s="11">
        <f t="shared" si="2"/>
        <v>3757</v>
      </c>
      <c r="G24" s="13">
        <v>3757</v>
      </c>
      <c r="H24" s="14"/>
      <c r="I24" s="13"/>
      <c r="J24" s="13"/>
      <c r="K24" s="13"/>
      <c r="L24" s="11"/>
      <c r="M24" s="13"/>
      <c r="N24" s="13"/>
    </row>
    <row r="25" spans="1:14">
      <c r="A25" s="9">
        <v>423</v>
      </c>
      <c r="B25" s="27" t="s">
        <v>16</v>
      </c>
      <c r="C25" s="27"/>
      <c r="D25" s="15"/>
      <c r="E25" s="11">
        <f t="shared" si="1"/>
        <v>10000</v>
      </c>
      <c r="F25" s="11">
        <f t="shared" si="2"/>
        <v>10000</v>
      </c>
      <c r="G25" s="13">
        <v>10000</v>
      </c>
      <c r="H25" s="14"/>
      <c r="I25" s="13"/>
      <c r="J25" s="13"/>
      <c r="K25" s="13"/>
      <c r="L25" s="11"/>
      <c r="M25" s="13"/>
      <c r="N25" s="13"/>
    </row>
    <row r="26" spans="1:14">
      <c r="A26" s="26" t="s">
        <v>17</v>
      </c>
      <c r="B26" s="27"/>
      <c r="C26" s="27"/>
      <c r="D26" s="27"/>
      <c r="E26" s="11">
        <f t="shared" si="1"/>
        <v>11040</v>
      </c>
      <c r="F26" s="11">
        <f t="shared" si="2"/>
        <v>11040</v>
      </c>
      <c r="G26" s="13">
        <v>11040</v>
      </c>
      <c r="H26" s="14"/>
      <c r="I26" s="13"/>
      <c r="J26" s="13"/>
      <c r="K26" s="13"/>
      <c r="L26" s="11"/>
      <c r="M26" s="13"/>
      <c r="N26" s="11"/>
    </row>
    <row r="27" spans="1:14">
      <c r="A27" s="26" t="s">
        <v>18</v>
      </c>
      <c r="B27" s="27"/>
      <c r="C27" s="27"/>
      <c r="D27" s="27"/>
      <c r="E27" s="11">
        <f t="shared" si="1"/>
        <v>11040</v>
      </c>
      <c r="F27" s="11">
        <f t="shared" si="2"/>
        <v>11040</v>
      </c>
      <c r="G27" s="13">
        <v>11040</v>
      </c>
      <c r="H27" s="14"/>
      <c r="I27" s="13"/>
      <c r="J27" s="13"/>
      <c r="K27" s="13"/>
      <c r="L27" s="11"/>
      <c r="M27" s="13"/>
      <c r="N27" s="11"/>
    </row>
    <row r="28" spans="1:14" ht="25.5" customHeight="1">
      <c r="A28" s="9">
        <v>415</v>
      </c>
      <c r="B28" s="28" t="s">
        <v>19</v>
      </c>
      <c r="C28" s="27"/>
      <c r="D28" s="15"/>
      <c r="E28" s="11">
        <f t="shared" si="1"/>
        <v>2400</v>
      </c>
      <c r="F28" s="11">
        <f t="shared" si="2"/>
        <v>2400</v>
      </c>
      <c r="G28" s="13">
        <v>2400</v>
      </c>
      <c r="H28" s="14"/>
      <c r="I28" s="13"/>
      <c r="J28" s="13"/>
      <c r="K28" s="13"/>
      <c r="L28" s="11"/>
      <c r="M28" s="13"/>
      <c r="N28" s="13"/>
    </row>
    <row r="29" spans="1:14" ht="25.5" customHeight="1">
      <c r="A29" s="9">
        <v>414</v>
      </c>
      <c r="B29" s="28" t="s">
        <v>20</v>
      </c>
      <c r="C29" s="27"/>
      <c r="D29" s="15"/>
      <c r="E29" s="11">
        <f t="shared" si="1"/>
        <v>3360</v>
      </c>
      <c r="F29" s="11">
        <f t="shared" si="2"/>
        <v>3360</v>
      </c>
      <c r="G29" s="13">
        <v>3360</v>
      </c>
      <c r="H29" s="14"/>
      <c r="I29" s="13"/>
      <c r="J29" s="13"/>
      <c r="K29" s="13"/>
      <c r="L29" s="11"/>
      <c r="M29" s="13"/>
      <c r="N29" s="13"/>
    </row>
    <row r="30" spans="1:14">
      <c r="A30" s="9">
        <v>416</v>
      </c>
      <c r="B30" s="27" t="s">
        <v>21</v>
      </c>
      <c r="C30" s="27"/>
      <c r="D30" s="15"/>
      <c r="E30" s="11">
        <f t="shared" si="1"/>
        <v>2880</v>
      </c>
      <c r="F30" s="11">
        <f t="shared" si="2"/>
        <v>2880</v>
      </c>
      <c r="G30" s="13">
        <v>2880</v>
      </c>
      <c r="H30" s="14"/>
      <c r="I30" s="13"/>
      <c r="J30" s="13"/>
      <c r="K30" s="13"/>
      <c r="L30" s="11"/>
      <c r="M30" s="13"/>
      <c r="N30" s="13"/>
    </row>
    <row r="31" spans="1:14" ht="25.5" customHeight="1">
      <c r="A31" s="9">
        <v>417</v>
      </c>
      <c r="B31" s="28" t="s">
        <v>22</v>
      </c>
      <c r="C31" s="27"/>
      <c r="D31" s="15"/>
      <c r="E31" s="11">
        <f t="shared" si="1"/>
        <v>2400</v>
      </c>
      <c r="F31" s="11">
        <f t="shared" si="2"/>
        <v>2400</v>
      </c>
      <c r="G31" s="13">
        <v>2400</v>
      </c>
      <c r="H31" s="14"/>
      <c r="I31" s="13"/>
      <c r="J31" s="13"/>
      <c r="K31" s="13"/>
      <c r="L31" s="11"/>
      <c r="M31" s="13"/>
      <c r="N31" s="13"/>
    </row>
    <row r="32" spans="1:14">
      <c r="A32" s="26" t="s">
        <v>23</v>
      </c>
      <c r="B32" s="27"/>
      <c r="C32" s="27"/>
      <c r="D32" s="27"/>
      <c r="E32" s="11">
        <f t="shared" si="1"/>
        <v>28129</v>
      </c>
      <c r="F32" s="11">
        <f t="shared" si="2"/>
        <v>28129</v>
      </c>
      <c r="G32" s="13">
        <v>28129</v>
      </c>
      <c r="H32" s="14"/>
      <c r="I32" s="13"/>
      <c r="J32" s="13"/>
      <c r="K32" s="13"/>
      <c r="L32" s="11"/>
      <c r="M32" s="13"/>
      <c r="N32" s="11"/>
    </row>
    <row r="33" spans="1:14">
      <c r="A33" s="26" t="s">
        <v>13</v>
      </c>
      <c r="B33" s="27"/>
      <c r="C33" s="27"/>
      <c r="D33" s="27"/>
      <c r="E33" s="11">
        <f t="shared" si="1"/>
        <v>28129</v>
      </c>
      <c r="F33" s="11">
        <f t="shared" si="2"/>
        <v>28129</v>
      </c>
      <c r="G33" s="13">
        <v>28129</v>
      </c>
      <c r="H33" s="14"/>
      <c r="I33" s="13"/>
      <c r="J33" s="13"/>
      <c r="K33" s="13"/>
      <c r="L33" s="11"/>
      <c r="M33" s="13"/>
      <c r="N33" s="11"/>
    </row>
    <row r="34" spans="1:14">
      <c r="A34" s="9">
        <v>347</v>
      </c>
      <c r="B34" s="27" t="s">
        <v>24</v>
      </c>
      <c r="C34" s="27"/>
      <c r="D34" s="15"/>
      <c r="E34" s="11">
        <f t="shared" si="1"/>
        <v>6588</v>
      </c>
      <c r="F34" s="11">
        <f t="shared" si="2"/>
        <v>6588</v>
      </c>
      <c r="G34" s="13">
        <v>6588</v>
      </c>
      <c r="H34" s="14"/>
      <c r="I34" s="13"/>
      <c r="J34" s="13"/>
      <c r="K34" s="13"/>
      <c r="L34" s="11"/>
      <c r="M34" s="13"/>
      <c r="N34" s="13"/>
    </row>
    <row r="35" spans="1:14">
      <c r="A35" s="9">
        <v>401</v>
      </c>
      <c r="B35" s="27" t="s">
        <v>25</v>
      </c>
      <c r="C35" s="27"/>
      <c r="D35" s="15"/>
      <c r="E35" s="11">
        <f t="shared" si="1"/>
        <v>17780</v>
      </c>
      <c r="F35" s="11">
        <f t="shared" si="2"/>
        <v>17780</v>
      </c>
      <c r="G35" s="13">
        <v>17780</v>
      </c>
      <c r="H35" s="14"/>
      <c r="I35" s="13"/>
      <c r="J35" s="13"/>
      <c r="K35" s="13"/>
      <c r="L35" s="11"/>
      <c r="M35" s="13"/>
      <c r="N35" s="13"/>
    </row>
    <row r="36" spans="1:14">
      <c r="A36" s="9">
        <v>418</v>
      </c>
      <c r="B36" s="27" t="s">
        <v>26</v>
      </c>
      <c r="C36" s="27"/>
      <c r="D36" s="15"/>
      <c r="E36" s="11">
        <f t="shared" si="1"/>
        <v>3761</v>
      </c>
      <c r="F36" s="11">
        <f t="shared" si="2"/>
        <v>3761</v>
      </c>
      <c r="G36" s="13">
        <v>3761</v>
      </c>
      <c r="H36" s="14"/>
      <c r="I36" s="13"/>
      <c r="J36" s="13"/>
      <c r="K36" s="13"/>
      <c r="L36" s="11"/>
      <c r="M36" s="13"/>
      <c r="N36" s="13"/>
    </row>
    <row r="37" spans="1:14">
      <c r="A37" s="26" t="s">
        <v>27</v>
      </c>
      <c r="B37" s="27"/>
      <c r="C37" s="27"/>
      <c r="D37" s="27"/>
      <c r="E37" s="11">
        <f t="shared" si="1"/>
        <v>19880</v>
      </c>
      <c r="F37" s="11">
        <f t="shared" si="2"/>
        <v>0</v>
      </c>
      <c r="G37" s="13"/>
      <c r="H37" s="14"/>
      <c r="I37" s="13"/>
      <c r="J37" s="13">
        <v>19880</v>
      </c>
      <c r="K37" s="13"/>
      <c r="L37" s="11"/>
      <c r="M37" s="13"/>
      <c r="N37" s="11"/>
    </row>
    <row r="38" spans="1:14">
      <c r="A38" s="26" t="s">
        <v>13</v>
      </c>
      <c r="B38" s="27"/>
      <c r="C38" s="27"/>
      <c r="D38" s="27"/>
      <c r="E38" s="11">
        <f t="shared" si="1"/>
        <v>5000</v>
      </c>
      <c r="F38" s="11">
        <f t="shared" si="2"/>
        <v>0</v>
      </c>
      <c r="G38" s="13"/>
      <c r="H38" s="14"/>
      <c r="I38" s="13"/>
      <c r="J38" s="13">
        <v>5000</v>
      </c>
      <c r="K38" s="13"/>
      <c r="L38" s="11"/>
      <c r="M38" s="13"/>
      <c r="N38" s="11"/>
    </row>
    <row r="39" spans="1:14">
      <c r="A39" s="9">
        <v>413</v>
      </c>
      <c r="B39" s="27" t="s">
        <v>28</v>
      </c>
      <c r="C39" s="27"/>
      <c r="D39" s="15"/>
      <c r="E39" s="11">
        <f t="shared" si="1"/>
        <v>5000</v>
      </c>
      <c r="F39" s="11">
        <f t="shared" si="2"/>
        <v>0</v>
      </c>
      <c r="G39" s="13"/>
      <c r="H39" s="14"/>
      <c r="I39" s="13"/>
      <c r="J39" s="13">
        <v>5000</v>
      </c>
      <c r="K39" s="13"/>
      <c r="L39" s="11"/>
      <c r="M39" s="13"/>
      <c r="N39" s="13"/>
    </row>
    <row r="40" spans="1:14">
      <c r="A40" s="26" t="s">
        <v>18</v>
      </c>
      <c r="B40" s="27"/>
      <c r="C40" s="27"/>
      <c r="D40" s="27"/>
      <c r="E40" s="11">
        <f t="shared" si="1"/>
        <v>14880</v>
      </c>
      <c r="F40" s="11">
        <f t="shared" si="2"/>
        <v>0</v>
      </c>
      <c r="G40" s="13"/>
      <c r="H40" s="14"/>
      <c r="I40" s="13"/>
      <c r="J40" s="13">
        <v>14880</v>
      </c>
      <c r="K40" s="13"/>
      <c r="L40" s="11"/>
      <c r="M40" s="13"/>
      <c r="N40" s="11"/>
    </row>
    <row r="41" spans="1:14">
      <c r="A41" s="9">
        <v>424</v>
      </c>
      <c r="B41" s="27" t="s">
        <v>29</v>
      </c>
      <c r="C41" s="27"/>
      <c r="D41" s="15"/>
      <c r="E41" s="11">
        <f t="shared" si="1"/>
        <v>14880</v>
      </c>
      <c r="F41" s="11">
        <f t="shared" si="2"/>
        <v>0</v>
      </c>
      <c r="G41" s="13"/>
      <c r="H41" s="14"/>
      <c r="I41" s="13"/>
      <c r="J41" s="13">
        <v>14880</v>
      </c>
      <c r="K41" s="13"/>
      <c r="L41" s="11"/>
      <c r="M41" s="13"/>
      <c r="N41" s="13"/>
    </row>
    <row r="42" spans="1:14">
      <c r="A42" s="26" t="s">
        <v>30</v>
      </c>
      <c r="B42" s="27"/>
      <c r="C42" s="27"/>
      <c r="D42" s="27"/>
      <c r="E42" s="11">
        <f t="shared" si="1"/>
        <v>173080</v>
      </c>
      <c r="F42" s="11">
        <f t="shared" si="2"/>
        <v>173080</v>
      </c>
      <c r="G42" s="11">
        <f>G43</f>
        <v>132060</v>
      </c>
      <c r="H42" s="11">
        <f>H43</f>
        <v>41020</v>
      </c>
      <c r="I42" s="13"/>
      <c r="J42" s="13"/>
      <c r="K42" s="13"/>
      <c r="L42" s="11"/>
      <c r="M42" s="13"/>
      <c r="N42" s="11"/>
    </row>
    <row r="43" spans="1:14">
      <c r="A43" s="26" t="s">
        <v>13</v>
      </c>
      <c r="B43" s="27"/>
      <c r="C43" s="27"/>
      <c r="D43" s="27"/>
      <c r="E43" s="11">
        <f t="shared" si="1"/>
        <v>173080</v>
      </c>
      <c r="F43" s="11">
        <f t="shared" si="2"/>
        <v>173080</v>
      </c>
      <c r="G43" s="11">
        <f>SUM(G44:G48)</f>
        <v>132060</v>
      </c>
      <c r="H43" s="11">
        <f>SUM(H44:H48)</f>
        <v>41020</v>
      </c>
      <c r="I43" s="13"/>
      <c r="J43" s="13"/>
      <c r="K43" s="13"/>
      <c r="L43" s="11"/>
      <c r="M43" s="13"/>
      <c r="N43" s="11"/>
    </row>
    <row r="44" spans="1:14">
      <c r="A44" s="9">
        <v>282</v>
      </c>
      <c r="B44" s="27" t="s">
        <v>31</v>
      </c>
      <c r="C44" s="27"/>
      <c r="D44" s="15">
        <v>1</v>
      </c>
      <c r="E44" s="11">
        <f t="shared" si="1"/>
        <v>53080</v>
      </c>
      <c r="F44" s="11">
        <f t="shared" si="2"/>
        <v>53080</v>
      </c>
      <c r="G44" s="13">
        <v>12060</v>
      </c>
      <c r="H44" s="17">
        <v>41020</v>
      </c>
      <c r="I44" s="13"/>
      <c r="J44" s="13"/>
      <c r="K44" s="13"/>
      <c r="L44" s="11"/>
      <c r="M44" s="13"/>
      <c r="N44" s="13"/>
    </row>
    <row r="45" spans="1:14">
      <c r="A45" s="18">
        <v>372</v>
      </c>
      <c r="B45" s="19" t="s">
        <v>86</v>
      </c>
      <c r="C45" s="12"/>
      <c r="D45" s="15"/>
      <c r="E45" s="11">
        <f t="shared" si="1"/>
        <v>46036</v>
      </c>
      <c r="F45" s="11">
        <f t="shared" si="2"/>
        <v>46036</v>
      </c>
      <c r="G45" s="20">
        <v>46036</v>
      </c>
      <c r="H45" s="21"/>
      <c r="I45" s="13"/>
      <c r="J45" s="13"/>
      <c r="K45" s="13"/>
      <c r="L45" s="11"/>
      <c r="M45" s="13"/>
      <c r="N45" s="13"/>
    </row>
    <row r="46" spans="1:14">
      <c r="A46" s="9">
        <v>386</v>
      </c>
      <c r="B46" s="27" t="s">
        <v>32</v>
      </c>
      <c r="C46" s="27"/>
      <c r="D46" s="15"/>
      <c r="E46" s="11">
        <f t="shared" si="1"/>
        <v>33514</v>
      </c>
      <c r="F46" s="11">
        <f t="shared" si="2"/>
        <v>33514</v>
      </c>
      <c r="G46" s="13">
        <v>33514</v>
      </c>
      <c r="H46" s="21"/>
      <c r="I46" s="13"/>
      <c r="J46" s="13"/>
      <c r="K46" s="13"/>
      <c r="L46" s="11"/>
      <c r="M46" s="13"/>
      <c r="N46" s="13"/>
    </row>
    <row r="47" spans="1:14">
      <c r="A47" s="9">
        <v>403</v>
      </c>
      <c r="B47" s="27" t="s">
        <v>33</v>
      </c>
      <c r="C47" s="27"/>
      <c r="D47" s="15"/>
      <c r="E47" s="11">
        <f t="shared" si="1"/>
        <v>37607</v>
      </c>
      <c r="F47" s="11">
        <f t="shared" si="2"/>
        <v>37607</v>
      </c>
      <c r="G47" s="13">
        <v>37607</v>
      </c>
      <c r="H47" s="21"/>
      <c r="I47" s="11"/>
      <c r="J47" s="13"/>
      <c r="K47" s="13"/>
      <c r="L47" s="11"/>
      <c r="M47" s="13"/>
      <c r="N47" s="13"/>
    </row>
    <row r="48" spans="1:14">
      <c r="A48" s="9">
        <v>405</v>
      </c>
      <c r="B48" s="27" t="s">
        <v>34</v>
      </c>
      <c r="C48" s="27"/>
      <c r="D48" s="15"/>
      <c r="E48" s="11">
        <f t="shared" si="1"/>
        <v>2843</v>
      </c>
      <c r="F48" s="11">
        <f t="shared" si="2"/>
        <v>2843</v>
      </c>
      <c r="G48" s="13">
        <v>2843</v>
      </c>
      <c r="H48" s="21"/>
      <c r="I48" s="11"/>
      <c r="J48" s="13"/>
      <c r="K48" s="13"/>
      <c r="L48" s="11"/>
      <c r="M48" s="13"/>
      <c r="N48" s="13"/>
    </row>
    <row r="49" spans="1:14">
      <c r="A49" s="26" t="s">
        <v>35</v>
      </c>
      <c r="B49" s="27"/>
      <c r="C49" s="27"/>
      <c r="D49" s="27"/>
      <c r="E49" s="11">
        <f t="shared" si="1"/>
        <v>154000</v>
      </c>
      <c r="F49" s="11">
        <f t="shared" si="2"/>
        <v>67998</v>
      </c>
      <c r="G49" s="13">
        <v>67998</v>
      </c>
      <c r="H49" s="11"/>
      <c r="I49" s="11"/>
      <c r="J49" s="13">
        <v>5024</v>
      </c>
      <c r="K49" s="13">
        <v>12184</v>
      </c>
      <c r="L49" s="11"/>
      <c r="M49" s="13">
        <v>68794</v>
      </c>
      <c r="N49" s="13"/>
    </row>
    <row r="50" spans="1:14">
      <c r="A50" s="26" t="s">
        <v>13</v>
      </c>
      <c r="B50" s="27"/>
      <c r="C50" s="27"/>
      <c r="D50" s="27"/>
      <c r="E50" s="11">
        <f t="shared" ref="E50:E81" si="3">F50+I50+J50+K50+M50</f>
        <v>154000</v>
      </c>
      <c r="F50" s="11">
        <f t="shared" si="2"/>
        <v>67998</v>
      </c>
      <c r="G50" s="13">
        <v>67998</v>
      </c>
      <c r="H50" s="11"/>
      <c r="I50" s="11"/>
      <c r="J50" s="13">
        <v>5024</v>
      </c>
      <c r="K50" s="13">
        <v>12184</v>
      </c>
      <c r="L50" s="11"/>
      <c r="M50" s="13">
        <v>68794</v>
      </c>
      <c r="N50" s="13"/>
    </row>
    <row r="51" spans="1:14" ht="25.5">
      <c r="A51" s="9">
        <v>399</v>
      </c>
      <c r="B51" s="27" t="s">
        <v>36</v>
      </c>
      <c r="C51" s="27"/>
      <c r="D51" s="15"/>
      <c r="E51" s="11">
        <f t="shared" si="3"/>
        <v>17499</v>
      </c>
      <c r="F51" s="11">
        <f t="shared" si="2"/>
        <v>5315</v>
      </c>
      <c r="G51" s="13">
        <v>5315</v>
      </c>
      <c r="H51" s="11"/>
      <c r="I51" s="11"/>
      <c r="J51" s="13"/>
      <c r="K51" s="13">
        <v>12184</v>
      </c>
      <c r="L51" s="21" t="s">
        <v>37</v>
      </c>
      <c r="M51" s="13"/>
      <c r="N51" s="13"/>
    </row>
    <row r="52" spans="1:14">
      <c r="A52" s="9">
        <v>400</v>
      </c>
      <c r="B52" s="27" t="s">
        <v>38</v>
      </c>
      <c r="C52" s="27"/>
      <c r="D52" s="15"/>
      <c r="E52" s="11">
        <f t="shared" si="3"/>
        <v>8707</v>
      </c>
      <c r="F52" s="11">
        <f t="shared" si="2"/>
        <v>3683</v>
      </c>
      <c r="G52" s="13">
        <v>3683</v>
      </c>
      <c r="H52" s="11"/>
      <c r="I52" s="11"/>
      <c r="J52" s="13">
        <v>5024</v>
      </c>
      <c r="K52" s="11"/>
      <c r="L52" s="11"/>
      <c r="M52" s="13"/>
      <c r="N52" s="13"/>
    </row>
    <row r="53" spans="1:14">
      <c r="A53" s="9">
        <v>406</v>
      </c>
      <c r="B53" s="27" t="s">
        <v>39</v>
      </c>
      <c r="C53" s="27"/>
      <c r="D53" s="15"/>
      <c r="E53" s="11">
        <f t="shared" si="3"/>
        <v>39000</v>
      </c>
      <c r="F53" s="11">
        <f t="shared" si="2"/>
        <v>39000</v>
      </c>
      <c r="G53" s="13">
        <v>39000</v>
      </c>
      <c r="H53" s="11"/>
      <c r="I53" s="11"/>
      <c r="J53" s="11"/>
      <c r="K53" s="11"/>
      <c r="L53" s="11"/>
      <c r="M53" s="13"/>
      <c r="N53" s="13"/>
    </row>
    <row r="54" spans="1:14">
      <c r="A54" s="9">
        <v>407</v>
      </c>
      <c r="B54" s="27" t="s">
        <v>40</v>
      </c>
      <c r="C54" s="27"/>
      <c r="D54" s="15"/>
      <c r="E54" s="11">
        <f t="shared" si="3"/>
        <v>10000</v>
      </c>
      <c r="F54" s="11">
        <f t="shared" si="2"/>
        <v>10000</v>
      </c>
      <c r="G54" s="13">
        <v>10000</v>
      </c>
      <c r="H54" s="11"/>
      <c r="I54" s="11"/>
      <c r="J54" s="11"/>
      <c r="K54" s="11"/>
      <c r="L54" s="11"/>
      <c r="M54" s="13"/>
      <c r="N54" s="13"/>
    </row>
    <row r="55" spans="1:14">
      <c r="A55" s="9">
        <v>408</v>
      </c>
      <c r="B55" s="27" t="s">
        <v>41</v>
      </c>
      <c r="C55" s="27"/>
      <c r="D55" s="15"/>
      <c r="E55" s="11">
        <f t="shared" si="3"/>
        <v>10000</v>
      </c>
      <c r="F55" s="11">
        <f t="shared" si="2"/>
        <v>10000</v>
      </c>
      <c r="G55" s="13">
        <v>10000</v>
      </c>
      <c r="H55" s="11"/>
      <c r="I55" s="11"/>
      <c r="J55" s="11"/>
      <c r="K55" s="11"/>
      <c r="L55" s="11"/>
      <c r="M55" s="13"/>
      <c r="N55" s="13"/>
    </row>
    <row r="56" spans="1:14" ht="25.5">
      <c r="A56" s="9">
        <v>411</v>
      </c>
      <c r="B56" s="27" t="s">
        <v>42</v>
      </c>
      <c r="C56" s="27"/>
      <c r="D56" s="15"/>
      <c r="E56" s="11">
        <f t="shared" si="3"/>
        <v>35200</v>
      </c>
      <c r="F56" s="11">
        <f t="shared" si="2"/>
        <v>0</v>
      </c>
      <c r="G56" s="13"/>
      <c r="H56" s="13"/>
      <c r="I56" s="11"/>
      <c r="J56" s="11"/>
      <c r="K56" s="11"/>
      <c r="L56" s="11"/>
      <c r="M56" s="13">
        <v>35200</v>
      </c>
      <c r="N56" s="21" t="s">
        <v>43</v>
      </c>
    </row>
    <row r="57" spans="1:14" ht="25.5">
      <c r="A57" s="9">
        <v>412</v>
      </c>
      <c r="B57" s="27" t="s">
        <v>44</v>
      </c>
      <c r="C57" s="27"/>
      <c r="D57" s="15"/>
      <c r="E57" s="11">
        <f t="shared" si="3"/>
        <v>33594</v>
      </c>
      <c r="F57" s="11">
        <f t="shared" si="2"/>
        <v>0</v>
      </c>
      <c r="G57" s="13"/>
      <c r="H57" s="13"/>
      <c r="I57" s="11"/>
      <c r="J57" s="11"/>
      <c r="K57" s="11"/>
      <c r="L57" s="11"/>
      <c r="M57" s="13">
        <v>33594</v>
      </c>
      <c r="N57" s="21" t="s">
        <v>45</v>
      </c>
    </row>
    <row r="58" spans="1:14">
      <c r="A58" s="26" t="s">
        <v>46</v>
      </c>
      <c r="B58" s="27"/>
      <c r="C58" s="27"/>
      <c r="D58" s="27"/>
      <c r="E58" s="11">
        <f t="shared" si="3"/>
        <v>663000</v>
      </c>
      <c r="F58" s="11">
        <f t="shared" si="2"/>
        <v>663000</v>
      </c>
      <c r="G58" s="11">
        <f>G59+G67</f>
        <v>596700</v>
      </c>
      <c r="H58" s="11">
        <f>H59+H67</f>
        <v>66300</v>
      </c>
      <c r="I58" s="11"/>
      <c r="J58" s="11"/>
      <c r="K58" s="11"/>
      <c r="L58" s="11"/>
      <c r="M58" s="11"/>
      <c r="N58" s="11"/>
    </row>
    <row r="59" spans="1:14">
      <c r="A59" s="26" t="s">
        <v>13</v>
      </c>
      <c r="B59" s="27"/>
      <c r="C59" s="27"/>
      <c r="D59" s="27"/>
      <c r="E59" s="11">
        <f t="shared" si="3"/>
        <v>638004</v>
      </c>
      <c r="F59" s="11">
        <f t="shared" si="2"/>
        <v>638004</v>
      </c>
      <c r="G59" s="11">
        <f>SUM(G60:G66)</f>
        <v>571704</v>
      </c>
      <c r="H59" s="11">
        <f>SUM(H60:H66)</f>
        <v>66300</v>
      </c>
      <c r="I59" s="11"/>
      <c r="J59" s="11"/>
      <c r="K59" s="11"/>
      <c r="L59" s="11"/>
      <c r="M59" s="11"/>
      <c r="N59" s="11"/>
    </row>
    <row r="60" spans="1:14">
      <c r="A60" s="9">
        <v>38</v>
      </c>
      <c r="B60" s="27" t="s">
        <v>47</v>
      </c>
      <c r="C60" s="27"/>
      <c r="D60" s="15"/>
      <c r="E60" s="11">
        <f t="shared" si="3"/>
        <v>260000</v>
      </c>
      <c r="F60" s="11">
        <f t="shared" si="2"/>
        <v>260000</v>
      </c>
      <c r="G60" s="13">
        <v>260000</v>
      </c>
      <c r="H60" s="21"/>
      <c r="I60" s="11"/>
      <c r="J60" s="11"/>
      <c r="K60" s="11"/>
      <c r="L60" s="11"/>
      <c r="M60" s="11"/>
      <c r="N60" s="11"/>
    </row>
    <row r="61" spans="1:14">
      <c r="A61" s="9">
        <v>342</v>
      </c>
      <c r="B61" s="27" t="s">
        <v>48</v>
      </c>
      <c r="C61" s="27"/>
      <c r="D61" s="15"/>
      <c r="E61" s="11">
        <f t="shared" si="3"/>
        <v>110000</v>
      </c>
      <c r="F61" s="11">
        <f t="shared" si="2"/>
        <v>110000</v>
      </c>
      <c r="G61" s="13">
        <v>110000</v>
      </c>
      <c r="H61" s="21"/>
      <c r="I61" s="11"/>
      <c r="J61" s="11"/>
      <c r="K61" s="11"/>
      <c r="L61" s="11"/>
      <c r="M61" s="11"/>
      <c r="N61" s="11"/>
    </row>
    <row r="62" spans="1:14">
      <c r="A62" s="9">
        <v>385</v>
      </c>
      <c r="B62" s="27" t="s">
        <v>49</v>
      </c>
      <c r="C62" s="27"/>
      <c r="D62" s="15"/>
      <c r="E62" s="11">
        <f t="shared" si="3"/>
        <v>26366</v>
      </c>
      <c r="F62" s="11">
        <f t="shared" si="2"/>
        <v>26366</v>
      </c>
      <c r="G62" s="13">
        <v>26366</v>
      </c>
      <c r="H62" s="21"/>
      <c r="I62" s="11"/>
      <c r="J62" s="11"/>
      <c r="K62" s="11"/>
      <c r="L62" s="11"/>
      <c r="M62" s="11"/>
      <c r="N62" s="11"/>
    </row>
    <row r="63" spans="1:14">
      <c r="A63" s="9">
        <v>392</v>
      </c>
      <c r="B63" s="27" t="s">
        <v>50</v>
      </c>
      <c r="C63" s="27"/>
      <c r="D63" s="15"/>
      <c r="E63" s="11">
        <f t="shared" si="3"/>
        <v>61338</v>
      </c>
      <c r="F63" s="11">
        <f t="shared" si="2"/>
        <v>61338</v>
      </c>
      <c r="G63" s="13">
        <v>61338</v>
      </c>
      <c r="H63" s="21"/>
      <c r="I63" s="11"/>
      <c r="J63" s="11"/>
      <c r="K63" s="11"/>
      <c r="L63" s="11"/>
      <c r="M63" s="11"/>
      <c r="N63" s="11"/>
    </row>
    <row r="64" spans="1:14">
      <c r="A64" s="9">
        <v>395</v>
      </c>
      <c r="B64" s="27" t="s">
        <v>91</v>
      </c>
      <c r="C64" s="27"/>
      <c r="D64" s="15"/>
      <c r="E64" s="11">
        <f t="shared" si="3"/>
        <v>66300</v>
      </c>
      <c r="F64" s="11">
        <f t="shared" si="2"/>
        <v>66300</v>
      </c>
      <c r="G64" s="22"/>
      <c r="H64" s="17">
        <v>66300</v>
      </c>
      <c r="I64" s="11"/>
      <c r="J64" s="11"/>
      <c r="K64" s="11"/>
      <c r="L64" s="11"/>
      <c r="M64" s="11"/>
      <c r="N64" s="11"/>
    </row>
    <row r="65" spans="1:14" ht="25.5" customHeight="1">
      <c r="A65" s="9">
        <v>396</v>
      </c>
      <c r="B65" s="28" t="s">
        <v>51</v>
      </c>
      <c r="C65" s="27"/>
      <c r="D65" s="15"/>
      <c r="E65" s="11">
        <f t="shared" si="3"/>
        <v>54000</v>
      </c>
      <c r="F65" s="11">
        <f t="shared" si="2"/>
        <v>54000</v>
      </c>
      <c r="G65" s="13">
        <v>54000</v>
      </c>
      <c r="H65" s="21"/>
      <c r="I65" s="11"/>
      <c r="J65" s="11"/>
      <c r="K65" s="11"/>
      <c r="L65" s="11"/>
      <c r="M65" s="11"/>
      <c r="N65" s="11"/>
    </row>
    <row r="66" spans="1:14">
      <c r="A66" s="9">
        <v>397</v>
      </c>
      <c r="B66" s="27" t="s">
        <v>96</v>
      </c>
      <c r="C66" s="27"/>
      <c r="D66" s="15"/>
      <c r="E66" s="11">
        <f t="shared" si="3"/>
        <v>60000</v>
      </c>
      <c r="F66" s="11">
        <f t="shared" si="2"/>
        <v>60000</v>
      </c>
      <c r="G66" s="13">
        <v>60000</v>
      </c>
      <c r="H66" s="21"/>
      <c r="I66" s="11"/>
      <c r="J66" s="11"/>
      <c r="K66" s="11"/>
      <c r="L66" s="11"/>
      <c r="M66" s="11"/>
      <c r="N66" s="11"/>
    </row>
    <row r="67" spans="1:14">
      <c r="A67" s="26" t="s">
        <v>18</v>
      </c>
      <c r="B67" s="27"/>
      <c r="C67" s="27"/>
      <c r="D67" s="27"/>
      <c r="E67" s="11">
        <f t="shared" si="3"/>
        <v>24996</v>
      </c>
      <c r="F67" s="11">
        <f t="shared" si="2"/>
        <v>24996</v>
      </c>
      <c r="G67" s="13">
        <f>SUM(G68:G69)</f>
        <v>24996</v>
      </c>
      <c r="H67" s="11"/>
      <c r="I67" s="11"/>
      <c r="J67" s="11"/>
      <c r="K67" s="11"/>
      <c r="L67" s="11"/>
      <c r="M67" s="11"/>
      <c r="N67" s="11"/>
    </row>
    <row r="68" spans="1:14">
      <c r="A68" s="9">
        <v>393</v>
      </c>
      <c r="B68" s="27" t="s">
        <v>52</v>
      </c>
      <c r="C68" s="27"/>
      <c r="D68" s="15"/>
      <c r="E68" s="11">
        <f t="shared" si="3"/>
        <v>9996</v>
      </c>
      <c r="F68" s="11">
        <f t="shared" si="2"/>
        <v>9996</v>
      </c>
      <c r="G68" s="13">
        <v>9996</v>
      </c>
      <c r="H68" s="21"/>
      <c r="I68" s="11"/>
      <c r="J68" s="11"/>
      <c r="K68" s="11"/>
      <c r="L68" s="11"/>
      <c r="M68" s="11"/>
      <c r="N68" s="11"/>
    </row>
    <row r="69" spans="1:14">
      <c r="A69" s="9">
        <v>394</v>
      </c>
      <c r="B69" s="27" t="s">
        <v>53</v>
      </c>
      <c r="C69" s="27"/>
      <c r="D69" s="15"/>
      <c r="E69" s="11">
        <f t="shared" si="3"/>
        <v>15000</v>
      </c>
      <c r="F69" s="11">
        <f t="shared" si="2"/>
        <v>15000</v>
      </c>
      <c r="G69" s="13">
        <v>15000</v>
      </c>
      <c r="H69" s="21"/>
      <c r="I69" s="11"/>
      <c r="J69" s="11"/>
      <c r="K69" s="11"/>
      <c r="L69" s="11"/>
      <c r="M69" s="11"/>
      <c r="N69" s="11"/>
    </row>
    <row r="70" spans="1:14">
      <c r="A70" s="26" t="s">
        <v>54</v>
      </c>
      <c r="B70" s="27"/>
      <c r="C70" s="27"/>
      <c r="D70" s="27"/>
      <c r="E70" s="11">
        <f t="shared" si="3"/>
        <v>3083342</v>
      </c>
      <c r="F70" s="11">
        <f t="shared" si="2"/>
        <v>1102619</v>
      </c>
      <c r="G70" s="13">
        <v>1002619</v>
      </c>
      <c r="H70" s="11">
        <f>H71+H77+H81+H88+H94+H99+H108+H112</f>
        <v>100000</v>
      </c>
      <c r="I70" s="13">
        <v>73913</v>
      </c>
      <c r="J70" s="13">
        <v>101228</v>
      </c>
      <c r="K70" s="13">
        <v>1152515</v>
      </c>
      <c r="L70" s="11"/>
      <c r="M70" s="13">
        <v>653067</v>
      </c>
      <c r="N70" s="11"/>
    </row>
    <row r="71" spans="1:14">
      <c r="A71" s="26" t="s">
        <v>12</v>
      </c>
      <c r="B71" s="27"/>
      <c r="C71" s="27"/>
      <c r="D71" s="27"/>
      <c r="E71" s="11">
        <f t="shared" si="3"/>
        <v>93913</v>
      </c>
      <c r="F71" s="11">
        <f t="shared" si="2"/>
        <v>20000</v>
      </c>
      <c r="G71" s="13">
        <v>20000</v>
      </c>
      <c r="H71" s="21"/>
      <c r="I71" s="13">
        <v>73913</v>
      </c>
      <c r="J71" s="13"/>
      <c r="K71" s="13"/>
      <c r="L71" s="13"/>
      <c r="M71" s="13"/>
      <c r="N71" s="13"/>
    </row>
    <row r="72" spans="1:14">
      <c r="A72" s="26" t="s">
        <v>55</v>
      </c>
      <c r="B72" s="27"/>
      <c r="C72" s="27"/>
      <c r="D72" s="27"/>
      <c r="E72" s="11">
        <f t="shared" si="3"/>
        <v>73913</v>
      </c>
      <c r="F72" s="11">
        <f t="shared" si="2"/>
        <v>0</v>
      </c>
      <c r="G72" s="13"/>
      <c r="H72" s="21"/>
      <c r="I72" s="13">
        <v>73913</v>
      </c>
      <c r="J72" s="13"/>
      <c r="K72" s="13"/>
      <c r="L72" s="13"/>
      <c r="M72" s="13"/>
      <c r="N72" s="13"/>
    </row>
    <row r="73" spans="1:14">
      <c r="A73" s="9">
        <v>409</v>
      </c>
      <c r="B73" s="27" t="s">
        <v>97</v>
      </c>
      <c r="C73" s="27"/>
      <c r="D73" s="15"/>
      <c r="E73" s="11">
        <f t="shared" si="3"/>
        <v>73913</v>
      </c>
      <c r="F73" s="11">
        <f t="shared" si="2"/>
        <v>0</v>
      </c>
      <c r="G73" s="13"/>
      <c r="H73" s="21"/>
      <c r="I73" s="13">
        <v>73913</v>
      </c>
      <c r="J73" s="13"/>
      <c r="K73" s="13"/>
      <c r="L73" s="13"/>
      <c r="M73" s="13"/>
      <c r="N73" s="13"/>
    </row>
    <row r="74" spans="1:14">
      <c r="A74" s="26" t="s">
        <v>56</v>
      </c>
      <c r="B74" s="27"/>
      <c r="C74" s="27"/>
      <c r="D74" s="27"/>
      <c r="E74" s="11">
        <f t="shared" si="3"/>
        <v>20000</v>
      </c>
      <c r="F74" s="11">
        <f t="shared" si="2"/>
        <v>20000</v>
      </c>
      <c r="G74" s="13">
        <v>20000</v>
      </c>
      <c r="H74" s="13"/>
      <c r="I74" s="13"/>
      <c r="J74" s="13"/>
      <c r="K74" s="13"/>
      <c r="L74" s="13"/>
      <c r="M74" s="13"/>
      <c r="N74" s="13"/>
    </row>
    <row r="75" spans="1:14">
      <c r="A75" s="26" t="s">
        <v>57</v>
      </c>
      <c r="B75" s="27"/>
      <c r="C75" s="27"/>
      <c r="D75" s="27"/>
      <c r="E75" s="11">
        <f t="shared" si="3"/>
        <v>20000</v>
      </c>
      <c r="F75" s="11">
        <f t="shared" si="2"/>
        <v>20000</v>
      </c>
      <c r="G75" s="13">
        <v>20000</v>
      </c>
      <c r="H75" s="13"/>
      <c r="I75" s="13"/>
      <c r="J75" s="13"/>
      <c r="K75" s="13"/>
      <c r="L75" s="13"/>
      <c r="M75" s="13"/>
      <c r="N75" s="13"/>
    </row>
    <row r="76" spans="1:14" ht="25.5" customHeight="1">
      <c r="A76" s="9">
        <v>410</v>
      </c>
      <c r="B76" s="28" t="s">
        <v>58</v>
      </c>
      <c r="C76" s="27"/>
      <c r="D76" s="15"/>
      <c r="E76" s="11">
        <f t="shared" si="3"/>
        <v>20000</v>
      </c>
      <c r="F76" s="11">
        <f t="shared" si="2"/>
        <v>20000</v>
      </c>
      <c r="G76" s="13">
        <v>20000</v>
      </c>
      <c r="H76" s="13"/>
      <c r="I76" s="13"/>
      <c r="J76" s="13"/>
      <c r="K76" s="13"/>
      <c r="L76" s="13"/>
      <c r="M76" s="13"/>
      <c r="N76" s="13"/>
    </row>
    <row r="77" spans="1:14" ht="25.5" customHeight="1">
      <c r="A77" s="26" t="s">
        <v>17</v>
      </c>
      <c r="B77" s="27"/>
      <c r="C77" s="27"/>
      <c r="D77" s="27"/>
      <c r="E77" s="11">
        <f t="shared" si="3"/>
        <v>2245</v>
      </c>
      <c r="F77" s="11">
        <f t="shared" si="2"/>
        <v>0</v>
      </c>
      <c r="G77" s="13"/>
      <c r="H77" s="13"/>
      <c r="I77" s="13"/>
      <c r="J77" s="13"/>
      <c r="K77" s="13"/>
      <c r="L77" s="13"/>
      <c r="M77" s="23">
        <f>M78</f>
        <v>2245</v>
      </c>
      <c r="N77" s="13"/>
    </row>
    <row r="78" spans="1:14" ht="25.5" customHeight="1">
      <c r="A78" s="26" t="s">
        <v>56</v>
      </c>
      <c r="B78" s="27"/>
      <c r="C78" s="27"/>
      <c r="D78" s="27"/>
      <c r="E78" s="11">
        <f t="shared" si="3"/>
        <v>2245</v>
      </c>
      <c r="F78" s="11">
        <f t="shared" si="2"/>
        <v>0</v>
      </c>
      <c r="G78" s="13"/>
      <c r="H78" s="13"/>
      <c r="I78" s="13"/>
      <c r="J78" s="13"/>
      <c r="K78" s="13"/>
      <c r="L78" s="13"/>
      <c r="M78" s="23">
        <f>M79</f>
        <v>2245</v>
      </c>
      <c r="N78" s="13"/>
    </row>
    <row r="79" spans="1:14" ht="25.5" customHeight="1">
      <c r="A79" s="26" t="s">
        <v>57</v>
      </c>
      <c r="B79" s="27"/>
      <c r="C79" s="27"/>
      <c r="D79" s="27"/>
      <c r="E79" s="11">
        <f t="shared" si="3"/>
        <v>2245</v>
      </c>
      <c r="F79" s="11">
        <f t="shared" si="2"/>
        <v>0</v>
      </c>
      <c r="G79" s="21">
        <f t="shared" ref="G79:M79" si="4">SUM(G80)</f>
        <v>0</v>
      </c>
      <c r="H79" s="21">
        <f t="shared" si="4"/>
        <v>0</v>
      </c>
      <c r="I79" s="21">
        <f t="shared" si="4"/>
        <v>0</v>
      </c>
      <c r="J79" s="21">
        <f t="shared" si="4"/>
        <v>0</v>
      </c>
      <c r="K79" s="21">
        <f t="shared" si="4"/>
        <v>0</v>
      </c>
      <c r="L79" s="21">
        <f t="shared" si="4"/>
        <v>0</v>
      </c>
      <c r="M79" s="17">
        <f t="shared" si="4"/>
        <v>2245</v>
      </c>
      <c r="N79" s="13"/>
    </row>
    <row r="80" spans="1:14" ht="25.5" customHeight="1">
      <c r="A80" s="9">
        <v>256</v>
      </c>
      <c r="B80" s="16" t="s">
        <v>87</v>
      </c>
      <c r="C80" s="12"/>
      <c r="D80" s="15"/>
      <c r="E80" s="11">
        <f t="shared" si="3"/>
        <v>2245</v>
      </c>
      <c r="F80" s="11">
        <f t="shared" si="2"/>
        <v>0</v>
      </c>
      <c r="G80" s="13"/>
      <c r="H80" s="21"/>
      <c r="I80" s="13"/>
      <c r="J80" s="13"/>
      <c r="K80" s="13"/>
      <c r="L80" s="13">
        <v>0</v>
      </c>
      <c r="M80" s="13">
        <v>2245</v>
      </c>
      <c r="N80" s="21" t="s">
        <v>88</v>
      </c>
    </row>
    <row r="81" spans="1:14">
      <c r="A81" s="26" t="s">
        <v>23</v>
      </c>
      <c r="B81" s="27"/>
      <c r="C81" s="27"/>
      <c r="D81" s="27"/>
      <c r="E81" s="11">
        <f t="shared" si="3"/>
        <v>148186</v>
      </c>
      <c r="F81" s="11">
        <f t="shared" si="2"/>
        <v>39348</v>
      </c>
      <c r="G81" s="13">
        <v>39348</v>
      </c>
      <c r="H81" s="21"/>
      <c r="I81" s="13"/>
      <c r="J81" s="13">
        <v>7243</v>
      </c>
      <c r="K81" s="13">
        <v>101595</v>
      </c>
      <c r="L81" s="11"/>
      <c r="M81" s="13"/>
      <c r="N81" s="11"/>
    </row>
    <row r="82" spans="1:14">
      <c r="A82" s="26" t="s">
        <v>59</v>
      </c>
      <c r="B82" s="27"/>
      <c r="C82" s="27"/>
      <c r="D82" s="27"/>
      <c r="E82" s="11">
        <f t="shared" ref="E82:E113" si="5">F82+I82+J82+K82+M82</f>
        <v>7243</v>
      </c>
      <c r="F82" s="11">
        <f t="shared" si="2"/>
        <v>0</v>
      </c>
      <c r="G82" s="13"/>
      <c r="H82" s="21"/>
      <c r="I82" s="13"/>
      <c r="J82" s="13">
        <v>7243</v>
      </c>
      <c r="K82" s="11"/>
      <c r="L82" s="11"/>
      <c r="M82" s="11"/>
      <c r="N82" s="11"/>
    </row>
    <row r="83" spans="1:14">
      <c r="A83" s="9">
        <v>425</v>
      </c>
      <c r="B83" s="27" t="s">
        <v>60</v>
      </c>
      <c r="C83" s="27"/>
      <c r="D83" s="15"/>
      <c r="E83" s="11">
        <f t="shared" si="5"/>
        <v>5000</v>
      </c>
      <c r="F83" s="11">
        <f t="shared" si="2"/>
        <v>0</v>
      </c>
      <c r="G83" s="13"/>
      <c r="H83" s="21"/>
      <c r="I83" s="13"/>
      <c r="J83" s="13">
        <v>5000</v>
      </c>
      <c r="K83" s="11"/>
      <c r="L83" s="11"/>
      <c r="M83" s="11"/>
      <c r="N83" s="11"/>
    </row>
    <row r="84" spans="1:14">
      <c r="A84" s="9">
        <v>426</v>
      </c>
      <c r="B84" s="27" t="s">
        <v>61</v>
      </c>
      <c r="C84" s="27"/>
      <c r="D84" s="15"/>
      <c r="E84" s="11">
        <f t="shared" si="5"/>
        <v>2243</v>
      </c>
      <c r="F84" s="11">
        <f t="shared" ref="F84:F122" si="6">G84+H84</f>
        <v>0</v>
      </c>
      <c r="G84" s="13"/>
      <c r="H84" s="21"/>
      <c r="I84" s="13"/>
      <c r="J84" s="13">
        <v>2243</v>
      </c>
      <c r="K84" s="11"/>
      <c r="L84" s="11"/>
      <c r="M84" s="11"/>
      <c r="N84" s="11"/>
    </row>
    <row r="85" spans="1:14">
      <c r="A85" s="26" t="s">
        <v>56</v>
      </c>
      <c r="B85" s="27"/>
      <c r="C85" s="27"/>
      <c r="D85" s="27"/>
      <c r="E85" s="11">
        <f t="shared" si="5"/>
        <v>140943</v>
      </c>
      <c r="F85" s="11">
        <f t="shared" si="6"/>
        <v>39348</v>
      </c>
      <c r="G85" s="13">
        <v>39348</v>
      </c>
      <c r="H85" s="21"/>
      <c r="I85" s="13"/>
      <c r="J85" s="13"/>
      <c r="K85" s="13">
        <v>101595</v>
      </c>
      <c r="L85" s="11"/>
      <c r="M85" s="11"/>
      <c r="N85" s="11"/>
    </row>
    <row r="86" spans="1:14">
      <c r="A86" s="26" t="s">
        <v>57</v>
      </c>
      <c r="B86" s="27"/>
      <c r="C86" s="27"/>
      <c r="D86" s="27"/>
      <c r="E86" s="11">
        <f t="shared" si="5"/>
        <v>140943</v>
      </c>
      <c r="F86" s="11">
        <f t="shared" si="6"/>
        <v>39348</v>
      </c>
      <c r="G86" s="13">
        <v>39348</v>
      </c>
      <c r="H86" s="21"/>
      <c r="I86" s="13"/>
      <c r="J86" s="13"/>
      <c r="K86" s="13">
        <v>101595</v>
      </c>
      <c r="L86" s="11"/>
      <c r="M86" s="11"/>
      <c r="N86" s="11"/>
    </row>
    <row r="87" spans="1:14" ht="25.5">
      <c r="A87" s="9">
        <v>245</v>
      </c>
      <c r="B87" s="27" t="s">
        <v>62</v>
      </c>
      <c r="C87" s="27"/>
      <c r="D87" s="15"/>
      <c r="E87" s="11">
        <f t="shared" si="5"/>
        <v>140943</v>
      </c>
      <c r="F87" s="11">
        <f t="shared" si="6"/>
        <v>39348</v>
      </c>
      <c r="G87" s="13">
        <v>39348</v>
      </c>
      <c r="H87" s="21"/>
      <c r="I87" s="13"/>
      <c r="J87" s="13"/>
      <c r="K87" s="13">
        <v>101595</v>
      </c>
      <c r="L87" s="21" t="s">
        <v>63</v>
      </c>
      <c r="M87" s="11"/>
      <c r="N87" s="11"/>
    </row>
    <row r="88" spans="1:14">
      <c r="A88" s="26" t="s">
        <v>64</v>
      </c>
      <c r="B88" s="27"/>
      <c r="C88" s="27"/>
      <c r="D88" s="27"/>
      <c r="E88" s="11">
        <f t="shared" si="5"/>
        <v>14500</v>
      </c>
      <c r="F88" s="11">
        <f t="shared" si="6"/>
        <v>14500</v>
      </c>
      <c r="G88" s="13">
        <v>14500</v>
      </c>
      <c r="H88" s="11"/>
      <c r="I88" s="11"/>
      <c r="J88" s="11"/>
      <c r="K88" s="11"/>
      <c r="L88" s="11"/>
      <c r="M88" s="11"/>
      <c r="N88" s="11"/>
    </row>
    <row r="89" spans="1:14">
      <c r="A89" s="26" t="s">
        <v>65</v>
      </c>
      <c r="B89" s="27"/>
      <c r="C89" s="27"/>
      <c r="D89" s="27"/>
      <c r="E89" s="11">
        <f t="shared" si="5"/>
        <v>0</v>
      </c>
      <c r="F89" s="11">
        <f t="shared" si="6"/>
        <v>0</v>
      </c>
      <c r="G89" s="13"/>
      <c r="H89" s="11"/>
      <c r="I89" s="11"/>
      <c r="J89" s="11"/>
      <c r="K89" s="11"/>
      <c r="L89" s="11"/>
      <c r="M89" s="11"/>
      <c r="N89" s="11"/>
    </row>
    <row r="90" spans="1:14">
      <c r="A90" s="26" t="s">
        <v>59</v>
      </c>
      <c r="B90" s="27"/>
      <c r="C90" s="27"/>
      <c r="D90" s="27"/>
      <c r="E90" s="11">
        <f t="shared" si="5"/>
        <v>0</v>
      </c>
      <c r="F90" s="11">
        <f t="shared" si="6"/>
        <v>0</v>
      </c>
      <c r="G90" s="13"/>
      <c r="H90" s="11"/>
      <c r="I90" s="11"/>
      <c r="J90" s="11"/>
      <c r="K90" s="11"/>
      <c r="L90" s="11"/>
      <c r="M90" s="11"/>
      <c r="N90" s="11"/>
    </row>
    <row r="91" spans="1:14">
      <c r="A91" s="26" t="s">
        <v>56</v>
      </c>
      <c r="B91" s="27"/>
      <c r="C91" s="27"/>
      <c r="D91" s="27"/>
      <c r="E91" s="11">
        <f t="shared" si="5"/>
        <v>14500</v>
      </c>
      <c r="F91" s="11">
        <f t="shared" si="6"/>
        <v>14500</v>
      </c>
      <c r="G91" s="13">
        <v>14500</v>
      </c>
      <c r="H91" s="11"/>
      <c r="I91" s="11"/>
      <c r="J91" s="11"/>
      <c r="K91" s="11"/>
      <c r="L91" s="11"/>
      <c r="M91" s="11"/>
      <c r="N91" s="11"/>
    </row>
    <row r="92" spans="1:14">
      <c r="A92" s="26" t="s">
        <v>66</v>
      </c>
      <c r="B92" s="27"/>
      <c r="C92" s="27"/>
      <c r="D92" s="27"/>
      <c r="E92" s="11">
        <f t="shared" si="5"/>
        <v>14500</v>
      </c>
      <c r="F92" s="11">
        <f t="shared" si="6"/>
        <v>14500</v>
      </c>
      <c r="G92" s="13">
        <v>14500</v>
      </c>
      <c r="H92" s="11"/>
      <c r="I92" s="11"/>
      <c r="J92" s="11"/>
      <c r="K92" s="11"/>
      <c r="L92" s="11"/>
      <c r="M92" s="11"/>
      <c r="N92" s="11"/>
    </row>
    <row r="93" spans="1:14">
      <c r="A93" s="9">
        <v>421</v>
      </c>
      <c r="B93" s="27" t="s">
        <v>67</v>
      </c>
      <c r="C93" s="27"/>
      <c r="D93" s="15"/>
      <c r="E93" s="11">
        <f t="shared" si="5"/>
        <v>14500</v>
      </c>
      <c r="F93" s="11">
        <f t="shared" si="6"/>
        <v>14500</v>
      </c>
      <c r="G93" s="13">
        <v>14500</v>
      </c>
      <c r="H93" s="11"/>
      <c r="I93" s="11"/>
      <c r="J93" s="11"/>
      <c r="K93" s="11"/>
      <c r="L93" s="11"/>
      <c r="M93" s="11"/>
      <c r="N93" s="11"/>
    </row>
    <row r="94" spans="1:14">
      <c r="A94" s="26" t="s">
        <v>27</v>
      </c>
      <c r="B94" s="27"/>
      <c r="C94" s="27"/>
      <c r="D94" s="27"/>
      <c r="E94" s="11">
        <f t="shared" si="5"/>
        <v>493985</v>
      </c>
      <c r="F94" s="11">
        <f t="shared" si="6"/>
        <v>0</v>
      </c>
      <c r="G94" s="13"/>
      <c r="H94" s="11"/>
      <c r="I94" s="11"/>
      <c r="J94" s="13">
        <v>93985</v>
      </c>
      <c r="K94" s="13">
        <v>400000</v>
      </c>
      <c r="L94" s="11"/>
      <c r="M94" s="11"/>
      <c r="N94" s="11"/>
    </row>
    <row r="95" spans="1:14">
      <c r="A95" s="26" t="s">
        <v>56</v>
      </c>
      <c r="B95" s="27"/>
      <c r="C95" s="27"/>
      <c r="D95" s="27"/>
      <c r="E95" s="11">
        <f t="shared" si="5"/>
        <v>493985</v>
      </c>
      <c r="F95" s="11">
        <f t="shared" si="6"/>
        <v>0</v>
      </c>
      <c r="G95" s="13"/>
      <c r="H95" s="11"/>
      <c r="I95" s="11"/>
      <c r="J95" s="13">
        <v>93985</v>
      </c>
      <c r="K95" s="13">
        <v>400000</v>
      </c>
      <c r="L95" s="11"/>
      <c r="M95" s="11"/>
      <c r="N95" s="11"/>
    </row>
    <row r="96" spans="1:14">
      <c r="A96" s="26" t="s">
        <v>57</v>
      </c>
      <c r="B96" s="27"/>
      <c r="C96" s="27"/>
      <c r="D96" s="27"/>
      <c r="E96" s="11">
        <f t="shared" si="5"/>
        <v>493985</v>
      </c>
      <c r="F96" s="11">
        <f t="shared" si="6"/>
        <v>0</v>
      </c>
      <c r="G96" s="13"/>
      <c r="H96" s="11"/>
      <c r="I96" s="11"/>
      <c r="J96" s="13">
        <v>93985</v>
      </c>
      <c r="K96" s="13">
        <v>400000</v>
      </c>
      <c r="L96" s="11"/>
      <c r="M96" s="11"/>
      <c r="N96" s="11"/>
    </row>
    <row r="97" spans="1:14" ht="25.5" customHeight="1">
      <c r="A97" s="9">
        <v>41</v>
      </c>
      <c r="B97" s="28" t="s">
        <v>92</v>
      </c>
      <c r="C97" s="27"/>
      <c r="D97" s="15"/>
      <c r="E97" s="11">
        <f t="shared" si="5"/>
        <v>493985</v>
      </c>
      <c r="F97" s="11">
        <f t="shared" si="6"/>
        <v>0</v>
      </c>
      <c r="G97" s="13"/>
      <c r="H97" s="11"/>
      <c r="I97" s="11"/>
      <c r="J97" s="13">
        <v>93985</v>
      </c>
      <c r="K97" s="13">
        <v>400000</v>
      </c>
      <c r="L97" s="21" t="s">
        <v>68</v>
      </c>
      <c r="M97" s="11"/>
      <c r="N97" s="11"/>
    </row>
    <row r="98" spans="1:14">
      <c r="A98" s="26" t="s">
        <v>66</v>
      </c>
      <c r="B98" s="27"/>
      <c r="C98" s="27"/>
      <c r="D98" s="27"/>
      <c r="E98" s="11">
        <f t="shared" si="5"/>
        <v>0</v>
      </c>
      <c r="F98" s="11">
        <f t="shared" si="6"/>
        <v>0</v>
      </c>
      <c r="G98" s="11"/>
      <c r="H98" s="11"/>
      <c r="I98" s="11"/>
      <c r="J98" s="11"/>
      <c r="K98" s="11"/>
      <c r="L98" s="11"/>
      <c r="M98" s="11"/>
      <c r="N98" s="11"/>
    </row>
    <row r="99" spans="1:14">
      <c r="A99" s="26" t="s">
        <v>30</v>
      </c>
      <c r="B99" s="27"/>
      <c r="C99" s="27"/>
      <c r="D99" s="27"/>
      <c r="E99" s="11">
        <f t="shared" si="5"/>
        <v>2306413</v>
      </c>
      <c r="F99" s="11">
        <f t="shared" si="6"/>
        <v>1028771</v>
      </c>
      <c r="G99" s="13">
        <v>928771</v>
      </c>
      <c r="H99" s="11">
        <f>H100</f>
        <v>100000</v>
      </c>
      <c r="I99" s="11"/>
      <c r="J99" s="11"/>
      <c r="K99" s="13">
        <v>650920</v>
      </c>
      <c r="L99" s="11"/>
      <c r="M99" s="13">
        <v>626722</v>
      </c>
      <c r="N99" s="11"/>
    </row>
    <row r="100" spans="1:14">
      <c r="A100" s="26" t="s">
        <v>56</v>
      </c>
      <c r="B100" s="27"/>
      <c r="C100" s="27"/>
      <c r="D100" s="27"/>
      <c r="E100" s="11">
        <f t="shared" si="5"/>
        <v>2306413</v>
      </c>
      <c r="F100" s="11">
        <f t="shared" si="6"/>
        <v>1028771</v>
      </c>
      <c r="G100" s="13">
        <v>928771</v>
      </c>
      <c r="H100" s="11">
        <f>H101+H106</f>
        <v>100000</v>
      </c>
      <c r="I100" s="11"/>
      <c r="J100" s="11"/>
      <c r="K100" s="13">
        <v>650920</v>
      </c>
      <c r="L100" s="11"/>
      <c r="M100" s="13">
        <v>626722</v>
      </c>
      <c r="N100" s="11"/>
    </row>
    <row r="101" spans="1:14">
      <c r="A101" s="26" t="s">
        <v>57</v>
      </c>
      <c r="B101" s="27"/>
      <c r="C101" s="27"/>
      <c r="D101" s="27"/>
      <c r="E101" s="11">
        <f t="shared" si="5"/>
        <v>1655493</v>
      </c>
      <c r="F101" s="11">
        <f t="shared" si="6"/>
        <v>1028771</v>
      </c>
      <c r="G101" s="13">
        <v>928771</v>
      </c>
      <c r="H101" s="11">
        <f>SUM(H102:H105)</f>
        <v>100000</v>
      </c>
      <c r="I101" s="11"/>
      <c r="J101" s="11"/>
      <c r="K101" s="11"/>
      <c r="L101" s="11"/>
      <c r="M101" s="13">
        <v>626722</v>
      </c>
      <c r="N101" s="11"/>
    </row>
    <row r="102" spans="1:14" ht="38.25">
      <c r="A102" s="9">
        <v>19</v>
      </c>
      <c r="B102" s="27" t="s">
        <v>69</v>
      </c>
      <c r="C102" s="27"/>
      <c r="D102" s="15">
        <v>1</v>
      </c>
      <c r="E102" s="11">
        <f t="shared" si="5"/>
        <v>1500000</v>
      </c>
      <c r="F102" s="11">
        <f t="shared" si="6"/>
        <v>1000000</v>
      </c>
      <c r="G102" s="13">
        <v>900000</v>
      </c>
      <c r="H102" s="17">
        <v>100000</v>
      </c>
      <c r="I102" s="11"/>
      <c r="J102" s="11"/>
      <c r="K102" s="11"/>
      <c r="L102" s="11"/>
      <c r="M102" s="13">
        <v>500000</v>
      </c>
      <c r="N102" s="21" t="s">
        <v>70</v>
      </c>
    </row>
    <row r="103" spans="1:14" ht="25.5">
      <c r="A103" s="9">
        <v>178</v>
      </c>
      <c r="B103" s="27" t="s">
        <v>71</v>
      </c>
      <c r="C103" s="27"/>
      <c r="D103" s="15"/>
      <c r="E103" s="11">
        <f t="shared" si="5"/>
        <v>140449</v>
      </c>
      <c r="F103" s="11">
        <f t="shared" si="6"/>
        <v>13727</v>
      </c>
      <c r="G103" s="13">
        <v>13727</v>
      </c>
      <c r="H103" s="21"/>
      <c r="I103" s="11"/>
      <c r="J103" s="11"/>
      <c r="K103" s="11"/>
      <c r="L103" s="11"/>
      <c r="M103" s="13">
        <v>126722</v>
      </c>
      <c r="N103" s="21" t="s">
        <v>72</v>
      </c>
    </row>
    <row r="104" spans="1:14">
      <c r="A104" s="9">
        <v>122</v>
      </c>
      <c r="B104" s="27" t="s">
        <v>73</v>
      </c>
      <c r="C104" s="27"/>
      <c r="D104" s="15"/>
      <c r="E104" s="11">
        <f t="shared" si="5"/>
        <v>3042</v>
      </c>
      <c r="F104" s="11">
        <f t="shared" si="6"/>
        <v>3042</v>
      </c>
      <c r="G104" s="13">
        <v>3042</v>
      </c>
      <c r="H104" s="21"/>
      <c r="I104" s="11"/>
      <c r="J104" s="11"/>
      <c r="K104" s="11"/>
      <c r="L104" s="11"/>
      <c r="M104" s="11"/>
      <c r="N104" s="11"/>
    </row>
    <row r="105" spans="1:14">
      <c r="A105" s="9">
        <v>334</v>
      </c>
      <c r="B105" s="27" t="s">
        <v>74</v>
      </c>
      <c r="C105" s="27"/>
      <c r="D105" s="15"/>
      <c r="E105" s="11">
        <f t="shared" si="5"/>
        <v>12002</v>
      </c>
      <c r="F105" s="11">
        <f t="shared" si="6"/>
        <v>12002</v>
      </c>
      <c r="G105" s="13">
        <v>12002</v>
      </c>
      <c r="H105" s="21"/>
      <c r="I105" s="11"/>
      <c r="J105" s="11"/>
      <c r="K105" s="11"/>
      <c r="L105" s="11"/>
      <c r="M105" s="11"/>
      <c r="N105" s="11"/>
    </row>
    <row r="106" spans="1:14">
      <c r="A106" s="26" t="s">
        <v>66</v>
      </c>
      <c r="B106" s="27"/>
      <c r="C106" s="27"/>
      <c r="D106" s="27"/>
      <c r="E106" s="11">
        <f t="shared" si="5"/>
        <v>650920</v>
      </c>
      <c r="F106" s="11">
        <f t="shared" si="6"/>
        <v>0</v>
      </c>
      <c r="G106" s="11"/>
      <c r="H106" s="11"/>
      <c r="I106" s="11"/>
      <c r="J106" s="11"/>
      <c r="K106" s="13">
        <v>650920</v>
      </c>
      <c r="L106" s="11"/>
      <c r="M106" s="11"/>
      <c r="N106" s="11"/>
    </row>
    <row r="107" spans="1:14" ht="25.5" customHeight="1">
      <c r="A107" s="9">
        <v>419</v>
      </c>
      <c r="B107" s="28" t="s">
        <v>75</v>
      </c>
      <c r="C107" s="27"/>
      <c r="D107" s="15"/>
      <c r="E107" s="11">
        <f t="shared" si="5"/>
        <v>650920</v>
      </c>
      <c r="F107" s="11">
        <f t="shared" si="6"/>
        <v>0</v>
      </c>
      <c r="G107" s="11"/>
      <c r="H107" s="11"/>
      <c r="I107" s="11"/>
      <c r="J107" s="11"/>
      <c r="K107" s="13">
        <v>650920</v>
      </c>
      <c r="L107" s="21" t="s">
        <v>76</v>
      </c>
      <c r="M107" s="11"/>
      <c r="N107" s="11"/>
    </row>
    <row r="108" spans="1:14">
      <c r="A108" s="26" t="s">
        <v>35</v>
      </c>
      <c r="B108" s="27"/>
      <c r="C108" s="27"/>
      <c r="D108" s="27"/>
      <c r="E108" s="11">
        <f t="shared" si="5"/>
        <v>24100</v>
      </c>
      <c r="F108" s="11">
        <f t="shared" si="6"/>
        <v>0</v>
      </c>
      <c r="G108" s="11"/>
      <c r="H108" s="11"/>
      <c r="I108" s="11"/>
      <c r="J108" s="11"/>
      <c r="K108" s="11"/>
      <c r="L108" s="11"/>
      <c r="M108" s="13">
        <f>M109</f>
        <v>24100</v>
      </c>
      <c r="N108" s="11"/>
    </row>
    <row r="109" spans="1:14">
      <c r="A109" s="26" t="s">
        <v>56</v>
      </c>
      <c r="B109" s="27"/>
      <c r="C109" s="27"/>
      <c r="D109" s="27"/>
      <c r="E109" s="11">
        <f t="shared" si="5"/>
        <v>24100</v>
      </c>
      <c r="F109" s="11">
        <f t="shared" si="6"/>
        <v>0</v>
      </c>
      <c r="G109" s="11"/>
      <c r="H109" s="11"/>
      <c r="I109" s="11"/>
      <c r="J109" s="11"/>
      <c r="K109" s="11"/>
      <c r="L109" s="11"/>
      <c r="M109" s="13">
        <f>M110</f>
        <v>24100</v>
      </c>
      <c r="N109" s="11"/>
    </row>
    <row r="110" spans="1:14">
      <c r="A110" s="26" t="s">
        <v>66</v>
      </c>
      <c r="B110" s="27"/>
      <c r="C110" s="27"/>
      <c r="D110" s="27"/>
      <c r="E110" s="11">
        <f t="shared" si="5"/>
        <v>24100</v>
      </c>
      <c r="F110" s="11">
        <f t="shared" si="6"/>
        <v>0</v>
      </c>
      <c r="G110" s="11"/>
      <c r="H110" s="11"/>
      <c r="I110" s="11"/>
      <c r="J110" s="11"/>
      <c r="K110" s="11"/>
      <c r="L110" s="11"/>
      <c r="M110" s="13">
        <f>M111</f>
        <v>24100</v>
      </c>
      <c r="N110" s="11"/>
    </row>
    <row r="111" spans="1:14" ht="25.5">
      <c r="A111" s="9"/>
      <c r="B111" s="29" t="s">
        <v>89</v>
      </c>
      <c r="C111" s="30"/>
      <c r="D111" s="12"/>
      <c r="E111" s="11">
        <f t="shared" si="5"/>
        <v>24100</v>
      </c>
      <c r="F111" s="11">
        <f t="shared" si="6"/>
        <v>0</v>
      </c>
      <c r="G111" s="11"/>
      <c r="H111" s="11"/>
      <c r="I111" s="11"/>
      <c r="J111" s="11"/>
      <c r="K111" s="11"/>
      <c r="L111" s="11"/>
      <c r="M111" s="13">
        <v>24100</v>
      </c>
      <c r="N111" s="21" t="s">
        <v>90</v>
      </c>
    </row>
    <row r="112" spans="1:14">
      <c r="A112" s="26" t="s">
        <v>46</v>
      </c>
      <c r="B112" s="27"/>
      <c r="C112" s="27"/>
      <c r="D112" s="27"/>
      <c r="E112" s="11">
        <f t="shared" si="5"/>
        <v>0</v>
      </c>
      <c r="F112" s="11">
        <f t="shared" si="6"/>
        <v>0</v>
      </c>
      <c r="G112" s="11"/>
      <c r="H112" s="11"/>
      <c r="I112" s="11"/>
      <c r="J112" s="11"/>
      <c r="K112" s="11"/>
      <c r="L112" s="11"/>
      <c r="M112" s="11"/>
      <c r="N112" s="11"/>
    </row>
    <row r="113" spans="1:14">
      <c r="A113" s="26" t="s">
        <v>56</v>
      </c>
      <c r="B113" s="27"/>
      <c r="C113" s="27"/>
      <c r="D113" s="27"/>
      <c r="E113" s="11">
        <f t="shared" si="5"/>
        <v>0</v>
      </c>
      <c r="F113" s="11">
        <f t="shared" si="6"/>
        <v>0</v>
      </c>
      <c r="G113" s="11"/>
      <c r="H113" s="11"/>
      <c r="I113" s="11"/>
      <c r="J113" s="11"/>
      <c r="K113" s="11"/>
      <c r="L113" s="11"/>
      <c r="M113" s="11"/>
      <c r="N113" s="11"/>
    </row>
    <row r="114" spans="1:14">
      <c r="A114" s="26" t="s">
        <v>66</v>
      </c>
      <c r="B114" s="27"/>
      <c r="C114" s="27"/>
      <c r="D114" s="27"/>
      <c r="E114" s="11">
        <f t="shared" ref="E114:E122" si="7">F114+I114+J114+K114+M114</f>
        <v>0</v>
      </c>
      <c r="F114" s="11">
        <f t="shared" si="6"/>
        <v>0</v>
      </c>
      <c r="G114" s="11"/>
      <c r="H114" s="11"/>
      <c r="I114" s="11"/>
      <c r="J114" s="11"/>
      <c r="K114" s="11"/>
      <c r="L114" s="11"/>
      <c r="M114" s="11"/>
      <c r="N114" s="11"/>
    </row>
    <row r="115" spans="1:14">
      <c r="A115" s="26" t="s">
        <v>77</v>
      </c>
      <c r="B115" s="27"/>
      <c r="C115" s="27"/>
      <c r="D115" s="27"/>
      <c r="E115" s="11">
        <f t="shared" si="7"/>
        <v>0</v>
      </c>
      <c r="F115" s="11">
        <f t="shared" si="6"/>
        <v>0</v>
      </c>
      <c r="G115" s="11"/>
      <c r="H115" s="11"/>
      <c r="I115" s="11"/>
      <c r="J115" s="11"/>
      <c r="K115" s="11"/>
      <c r="L115" s="11"/>
      <c r="M115" s="11"/>
      <c r="N115" s="11"/>
    </row>
    <row r="116" spans="1:14">
      <c r="A116" s="26" t="s">
        <v>12</v>
      </c>
      <c r="B116" s="27"/>
      <c r="C116" s="27"/>
      <c r="D116" s="27"/>
      <c r="E116" s="11">
        <f t="shared" si="7"/>
        <v>0</v>
      </c>
      <c r="F116" s="11">
        <f t="shared" si="6"/>
        <v>0</v>
      </c>
      <c r="G116" s="11"/>
      <c r="H116" s="11"/>
      <c r="I116" s="11"/>
      <c r="J116" s="11"/>
      <c r="K116" s="11"/>
      <c r="L116" s="11"/>
      <c r="M116" s="11"/>
      <c r="N116" s="11"/>
    </row>
    <row r="117" spans="1:14">
      <c r="A117" s="26" t="s">
        <v>78</v>
      </c>
      <c r="B117" s="27"/>
      <c r="C117" s="27"/>
      <c r="D117" s="27"/>
      <c r="E117" s="11">
        <f t="shared" si="7"/>
        <v>0</v>
      </c>
      <c r="F117" s="11">
        <f t="shared" si="6"/>
        <v>0</v>
      </c>
      <c r="G117" s="11"/>
      <c r="H117" s="11"/>
      <c r="I117" s="11"/>
      <c r="J117" s="11"/>
      <c r="K117" s="11"/>
      <c r="L117" s="11"/>
      <c r="M117" s="11"/>
      <c r="N117" s="11"/>
    </row>
    <row r="118" spans="1:14">
      <c r="A118" s="26" t="s">
        <v>79</v>
      </c>
      <c r="B118" s="27"/>
      <c r="C118" s="27"/>
      <c r="D118" s="27"/>
      <c r="E118" s="11">
        <f t="shared" si="7"/>
        <v>7000</v>
      </c>
      <c r="F118" s="11">
        <f t="shared" si="6"/>
        <v>7000</v>
      </c>
      <c r="G118" s="13">
        <v>7000</v>
      </c>
      <c r="H118" s="11"/>
      <c r="I118" s="11"/>
      <c r="J118" s="11"/>
      <c r="K118" s="11"/>
      <c r="L118" s="11"/>
      <c r="M118" s="11"/>
      <c r="N118" s="11"/>
    </row>
    <row r="119" spans="1:14">
      <c r="A119" s="26" t="s">
        <v>30</v>
      </c>
      <c r="B119" s="27"/>
      <c r="C119" s="27"/>
      <c r="D119" s="27"/>
      <c r="E119" s="11">
        <f t="shared" si="7"/>
        <v>7000</v>
      </c>
      <c r="F119" s="11">
        <f t="shared" si="6"/>
        <v>7000</v>
      </c>
      <c r="G119" s="13">
        <v>7000</v>
      </c>
      <c r="H119" s="11"/>
      <c r="I119" s="11"/>
      <c r="J119" s="11"/>
      <c r="K119" s="11"/>
      <c r="L119" s="11"/>
      <c r="M119" s="11"/>
      <c r="N119" s="11"/>
    </row>
    <row r="120" spans="1:14" ht="25.5" customHeight="1">
      <c r="A120" s="9">
        <v>398</v>
      </c>
      <c r="B120" s="28" t="s">
        <v>80</v>
      </c>
      <c r="C120" s="27"/>
      <c r="D120" s="15"/>
      <c r="E120" s="11">
        <f t="shared" si="7"/>
        <v>7000</v>
      </c>
      <c r="F120" s="11">
        <f t="shared" si="6"/>
        <v>7000</v>
      </c>
      <c r="G120" s="13">
        <v>7000</v>
      </c>
      <c r="H120" s="11"/>
      <c r="I120" s="11"/>
      <c r="J120" s="11"/>
      <c r="K120" s="11"/>
      <c r="L120" s="11"/>
      <c r="M120" s="11"/>
      <c r="N120" s="11"/>
    </row>
    <row r="121" spans="1:14">
      <c r="A121" s="26" t="s">
        <v>46</v>
      </c>
      <c r="B121" s="27"/>
      <c r="C121" s="27"/>
      <c r="D121" s="27"/>
      <c r="E121" s="11">
        <f t="shared" si="7"/>
        <v>0</v>
      </c>
      <c r="F121" s="11">
        <f t="shared" si="6"/>
        <v>0</v>
      </c>
      <c r="G121" s="13"/>
      <c r="H121" s="11"/>
      <c r="I121" s="11"/>
      <c r="J121" s="11"/>
      <c r="K121" s="11"/>
      <c r="L121" s="11"/>
      <c r="M121" s="11"/>
      <c r="N121" s="11"/>
    </row>
    <row r="122" spans="1:14">
      <c r="A122" s="9"/>
      <c r="B122" s="9"/>
      <c r="C122" s="9"/>
      <c r="D122" s="9"/>
      <c r="E122" s="11">
        <f t="shared" si="7"/>
        <v>0</v>
      </c>
      <c r="F122" s="11">
        <f t="shared" si="6"/>
        <v>0</v>
      </c>
      <c r="G122" s="13"/>
      <c r="H122" s="11"/>
      <c r="I122" s="11"/>
      <c r="J122" s="11"/>
      <c r="K122" s="11"/>
      <c r="L122" s="11"/>
      <c r="M122" s="11"/>
      <c r="N122" s="11"/>
    </row>
  </sheetData>
  <mergeCells count="116">
    <mergeCell ref="B76:C76"/>
    <mergeCell ref="F11:N11"/>
    <mergeCell ref="B11:C14"/>
    <mergeCell ref="D11:D14"/>
    <mergeCell ref="E11:E14"/>
    <mergeCell ref="F12:H12"/>
    <mergeCell ref="I12:I14"/>
    <mergeCell ref="J12:J14"/>
    <mergeCell ref="K12:K14"/>
    <mergeCell ref="L12:L14"/>
    <mergeCell ref="M12:M14"/>
    <mergeCell ref="N12:N14"/>
    <mergeCell ref="A118:D118"/>
    <mergeCell ref="A119:D119"/>
    <mergeCell ref="A109:D109"/>
    <mergeCell ref="A110:D110"/>
    <mergeCell ref="A112:D112"/>
    <mergeCell ref="A113:D113"/>
    <mergeCell ref="B111:C111"/>
    <mergeCell ref="B105:C105"/>
    <mergeCell ref="B120:C120"/>
    <mergeCell ref="A121:D121"/>
    <mergeCell ref="A114:D114"/>
    <mergeCell ref="A115:D115"/>
    <mergeCell ref="A116:D116"/>
    <mergeCell ref="A117:D117"/>
    <mergeCell ref="A108:D108"/>
    <mergeCell ref="A101:D101"/>
    <mergeCell ref="B102:C102"/>
    <mergeCell ref="B103:C103"/>
    <mergeCell ref="B104:C104"/>
    <mergeCell ref="A99:D99"/>
    <mergeCell ref="A100:D100"/>
    <mergeCell ref="A106:D106"/>
    <mergeCell ref="B107:C107"/>
    <mergeCell ref="A95:D95"/>
    <mergeCell ref="A96:D96"/>
    <mergeCell ref="B97:C97"/>
    <mergeCell ref="A98:D98"/>
    <mergeCell ref="A91:D91"/>
    <mergeCell ref="A92:D92"/>
    <mergeCell ref="B93:C93"/>
    <mergeCell ref="A94:D94"/>
    <mergeCell ref="B87:C87"/>
    <mergeCell ref="A88:D88"/>
    <mergeCell ref="A89:D89"/>
    <mergeCell ref="A90:D90"/>
    <mergeCell ref="B83:C83"/>
    <mergeCell ref="B84:C84"/>
    <mergeCell ref="A85:D85"/>
    <mergeCell ref="A86:D86"/>
    <mergeCell ref="A71:D71"/>
    <mergeCell ref="A72:D72"/>
    <mergeCell ref="A81:D81"/>
    <mergeCell ref="A82:D82"/>
    <mergeCell ref="A77:D77"/>
    <mergeCell ref="A78:D78"/>
    <mergeCell ref="A79:D79"/>
    <mergeCell ref="B73:C73"/>
    <mergeCell ref="A74:D74"/>
    <mergeCell ref="A75:D75"/>
    <mergeCell ref="A67:D67"/>
    <mergeCell ref="B68:C68"/>
    <mergeCell ref="B69:C69"/>
    <mergeCell ref="A70:D70"/>
    <mergeCell ref="B62:C62"/>
    <mergeCell ref="B63:C63"/>
    <mergeCell ref="B65:C65"/>
    <mergeCell ref="B66:C66"/>
    <mergeCell ref="B64:C64"/>
    <mergeCell ref="A58:D58"/>
    <mergeCell ref="A59:D59"/>
    <mergeCell ref="B60:C60"/>
    <mergeCell ref="B61:C61"/>
    <mergeCell ref="B54:C54"/>
    <mergeCell ref="B55:C55"/>
    <mergeCell ref="B56:C56"/>
    <mergeCell ref="B57:C57"/>
    <mergeCell ref="A50:D50"/>
    <mergeCell ref="B51:C51"/>
    <mergeCell ref="B52:C52"/>
    <mergeCell ref="B53:C53"/>
    <mergeCell ref="B46:C46"/>
    <mergeCell ref="B47:C47"/>
    <mergeCell ref="B48:C48"/>
    <mergeCell ref="A49:D49"/>
    <mergeCell ref="B41:C41"/>
    <mergeCell ref="A42:D42"/>
    <mergeCell ref="A43:D43"/>
    <mergeCell ref="B44:C44"/>
    <mergeCell ref="A37:D37"/>
    <mergeCell ref="A38:D38"/>
    <mergeCell ref="B39:C39"/>
    <mergeCell ref="A40:D40"/>
    <mergeCell ref="A33:D33"/>
    <mergeCell ref="B34:C34"/>
    <mergeCell ref="B35:C35"/>
    <mergeCell ref="B36:C36"/>
    <mergeCell ref="B29:C29"/>
    <mergeCell ref="B30:C30"/>
    <mergeCell ref="B31:C31"/>
    <mergeCell ref="A32:D32"/>
    <mergeCell ref="B25:C25"/>
    <mergeCell ref="A26:D26"/>
    <mergeCell ref="A27:D27"/>
    <mergeCell ref="B28:C28"/>
    <mergeCell ref="A21:D21"/>
    <mergeCell ref="A22:D22"/>
    <mergeCell ref="B23:C23"/>
    <mergeCell ref="B24:C24"/>
    <mergeCell ref="F13:F14"/>
    <mergeCell ref="G13:H13"/>
    <mergeCell ref="A19:D19"/>
    <mergeCell ref="A20:D20"/>
    <mergeCell ref="A11:A14"/>
    <mergeCell ref="B15:C15"/>
  </mergeCells>
  <phoneticPr fontId="3" type="noConversion"/>
  <pageMargins left="0.39" right="0.4" top="1" bottom="1" header="0.5" footer="0.5"/>
  <pageSetup paperSize="9" scale="85" fitToHeight="98" orientation="landscape" r:id="rId1"/>
  <headerFooter alignWithMargins="0">
    <oddHeader>&amp;RПриложение 3</oddHeader>
    <oddFooter>&amp;CСтр.&amp;P от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Svetoslav Mihaylov</cp:lastModifiedBy>
  <cp:lastPrinted>2009-04-03T20:11:54Z</cp:lastPrinted>
  <dcterms:created xsi:type="dcterms:W3CDTF">2009-03-14T11:50:25Z</dcterms:created>
  <dcterms:modified xsi:type="dcterms:W3CDTF">2009-04-03T20:11:59Z</dcterms:modified>
</cp:coreProperties>
</file>