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9720" windowHeight="6030" tabRatio="601"/>
  </bookViews>
  <sheets>
    <sheet name="Sheet1" sheetId="1" r:id="rId1"/>
    <sheet name="Sheet2" sheetId="2" r:id="rId2"/>
  </sheets>
  <definedNames>
    <definedName name="_xlnm.Print_Area" localSheetId="0">Sheet1!$A$1:$Q$24</definedName>
    <definedName name="_xlnm.Print_Area" localSheetId="1">Sheet2!$A$1:$M$101</definedName>
    <definedName name="_xlnm.Print_Titles" localSheetId="0">Sheet1!$A:$A,Sheet1!$5:$6</definedName>
  </definedNames>
  <calcPr calcId="125725" fullCalcOnLoad="1"/>
</workbook>
</file>

<file path=xl/calcChain.xml><?xml version="1.0" encoding="utf-8"?>
<calcChain xmlns="http://schemas.openxmlformats.org/spreadsheetml/2006/main">
  <c r="B57" i="2"/>
  <c r="C7"/>
  <c r="D7"/>
  <c r="B7"/>
  <c r="L12" i="1"/>
  <c r="L17"/>
  <c r="L18"/>
  <c r="L19"/>
  <c r="L23"/>
  <c r="L22"/>
  <c r="L16"/>
  <c r="L14"/>
  <c r="L13"/>
  <c r="L11"/>
  <c r="L9"/>
  <c r="L8"/>
  <c r="L24"/>
  <c r="M8"/>
  <c r="M24"/>
  <c r="N8"/>
  <c r="O8"/>
  <c r="O24"/>
  <c r="H23"/>
  <c r="H17"/>
  <c r="H18"/>
  <c r="H19"/>
  <c r="H12"/>
  <c r="H22"/>
  <c r="H16"/>
  <c r="H14"/>
  <c r="H13"/>
  <c r="H11"/>
  <c r="H9"/>
  <c r="H8"/>
  <c r="H24"/>
  <c r="O10"/>
  <c r="O13"/>
  <c r="O15"/>
  <c r="H21"/>
  <c r="I21"/>
  <c r="J21"/>
  <c r="K21"/>
  <c r="L21"/>
  <c r="M21"/>
  <c r="N21"/>
  <c r="O21"/>
  <c r="O20"/>
  <c r="H20"/>
  <c r="I20"/>
  <c r="J20"/>
  <c r="K20"/>
  <c r="L20"/>
  <c r="M20"/>
  <c r="N20"/>
  <c r="E16"/>
  <c r="F16"/>
  <c r="G16"/>
  <c r="D16"/>
  <c r="Q15"/>
  <c r="E17"/>
  <c r="D17"/>
  <c r="G17"/>
  <c r="F17"/>
  <c r="E18"/>
  <c r="F18"/>
  <c r="G18"/>
  <c r="D18"/>
  <c r="Q17"/>
  <c r="E19"/>
  <c r="D19"/>
  <c r="F19"/>
  <c r="G19"/>
  <c r="G15"/>
  <c r="F15"/>
  <c r="H15"/>
  <c r="I15"/>
  <c r="J15"/>
  <c r="K15"/>
  <c r="L15"/>
  <c r="M15"/>
  <c r="N15"/>
  <c r="E14"/>
  <c r="F14"/>
  <c r="F13"/>
  <c r="G14"/>
  <c r="D14"/>
  <c r="Q13"/>
  <c r="D13"/>
  <c r="Q12"/>
  <c r="E13"/>
  <c r="G13"/>
  <c r="I13"/>
  <c r="J13"/>
  <c r="K13"/>
  <c r="M13"/>
  <c r="N13"/>
  <c r="E11"/>
  <c r="D11"/>
  <c r="F11"/>
  <c r="G11"/>
  <c r="G12"/>
  <c r="F12"/>
  <c r="F10"/>
  <c r="E12"/>
  <c r="D12"/>
  <c r="Q11"/>
  <c r="E10"/>
  <c r="G10"/>
  <c r="H10"/>
  <c r="I10"/>
  <c r="J10"/>
  <c r="K10"/>
  <c r="L10"/>
  <c r="M10"/>
  <c r="N10"/>
  <c r="E9"/>
  <c r="E8"/>
  <c r="F9"/>
  <c r="G9"/>
  <c r="F8"/>
  <c r="G8"/>
  <c r="I8"/>
  <c r="I24"/>
  <c r="J8"/>
  <c r="K8"/>
  <c r="K24"/>
  <c r="G22"/>
  <c r="G21"/>
  <c r="G20"/>
  <c r="G23"/>
  <c r="J24"/>
  <c r="N24"/>
  <c r="F22"/>
  <c r="F21"/>
  <c r="F20"/>
  <c r="F23"/>
  <c r="E22"/>
  <c r="E21"/>
  <c r="E20"/>
  <c r="E23"/>
  <c r="D23"/>
  <c r="C15"/>
  <c r="B15"/>
  <c r="C10"/>
  <c r="B10"/>
  <c r="C8"/>
  <c r="B8"/>
  <c r="C21"/>
  <c r="C20"/>
  <c r="C24"/>
  <c r="B21"/>
  <c r="B20"/>
  <c r="C13"/>
  <c r="B13"/>
  <c r="B24"/>
  <c r="P17"/>
  <c r="P15"/>
  <c r="P13"/>
  <c r="P11"/>
  <c r="Q22"/>
  <c r="P22"/>
  <c r="P18"/>
  <c r="Q18"/>
  <c r="P10"/>
  <c r="Q10"/>
  <c r="D10"/>
  <c r="P16"/>
  <c r="Q16"/>
  <c r="G24"/>
  <c r="F24"/>
  <c r="P12"/>
  <c r="D22"/>
  <c r="D9"/>
  <c r="E15"/>
  <c r="E24"/>
  <c r="D15"/>
  <c r="Q21"/>
  <c r="P21"/>
  <c r="D21"/>
  <c r="P14"/>
  <c r="Q14"/>
  <c r="Q8"/>
  <c r="D8"/>
  <c r="P8"/>
  <c r="Q9"/>
  <c r="P9"/>
  <c r="P20"/>
  <c r="Q20"/>
  <c r="D20"/>
  <c r="P19"/>
  <c r="Q19"/>
  <c r="D24"/>
  <c r="Q23"/>
  <c r="P23"/>
</calcChain>
</file>

<file path=xl/sharedStrings.xml><?xml version="1.0" encoding="utf-8"?>
<sst xmlns="http://schemas.openxmlformats.org/spreadsheetml/2006/main" count="59" uniqueCount="45">
  <si>
    <t>4.ФУНКЦИЯ  4 “ЗДРАВЕОПАЗВАНЕ”</t>
  </si>
  <si>
    <t>5.ФУНКЦИЯ  5 “СОЦИАЛНО ОСИГУРЯВАНЕ И ГРИЖИ”</t>
  </si>
  <si>
    <t>7.ФУНКЦИЯ  7 “ПОЧИВНО ДЕЛО, КУЛТУРА, РЕЛИГ. ДЕЙН.</t>
  </si>
  <si>
    <t>А</t>
  </si>
  <si>
    <t>ОБЩИНСКИ ДЕЙНОСТИ</t>
  </si>
  <si>
    <t>С П Р А В К А</t>
  </si>
  <si>
    <t>1. ФУНКЦИЯ 1 ОБЩИ ДЪРЖАВНИ СЛУЖБИ</t>
  </si>
  <si>
    <t xml:space="preserve"> ФУНКЦИЯ, ГРУПА, ДЕЙНОСТ</t>
  </si>
  <si>
    <t>ГРУПА 73 КУЛТУРА</t>
  </si>
  <si>
    <t>УТОЧНЕН ПЛАН КЪМ 31.12.2008</t>
  </si>
  <si>
    <t>ОТЧЕТ             КЪМ 31.12.2008</t>
  </si>
  <si>
    <t>ИЗМЕНЕНИЕ НА РАЗХОДИТЕ ПО БЮДЖЕТА ЗА 2009 г. СПРЯМО ПЪРВОНАЧАЛЕН БЮДЖЕТ ЗА 2008 Г. (к.4/к.1)                        %</t>
  </si>
  <si>
    <t>БЮДЖЕТ 2009</t>
  </si>
  <si>
    <t>ИЗМЕНЕНИЕ НА РАЗХОДИТЕ ПО БЮДЖЕТА ЗА 2009 г. СПРЯМО ОТЧЕТА ЗА 2008 Г. (к.4/к.3)                        %</t>
  </si>
  <si>
    <t>в това число</t>
  </si>
  <si>
    <t>заплати осигуровкидр.възнагр.</t>
  </si>
  <si>
    <t>издръжка</t>
  </si>
  <si>
    <t>преходен остатък</t>
  </si>
  <si>
    <t>ВСИЧКО ЗА РАЗХОДИ ЗА ДОФИНАНСИРАНИ  ДЪРЖАВНИ ДЕЙНОСТИ С ОБЩИНСКИ ПРИХОДИ:</t>
  </si>
  <si>
    <t>3.ФУНКЦИЯ  3 “ОБРАЗОВАНИЕ”</t>
  </si>
  <si>
    <t>Д-т 3-03-332 Общежитие</t>
  </si>
  <si>
    <t>Д-т 1-13-122 Общинска администрация</t>
  </si>
  <si>
    <t>Д-т 3-03-322 Общообразователни училища</t>
  </si>
  <si>
    <t>Д-т 4-03-431 Детска ясла</t>
  </si>
  <si>
    <t>Д-т 5-33-532 Програми за временна заетост</t>
  </si>
  <si>
    <t>Д-т 5-33-540 Дом за стари хора</t>
  </si>
  <si>
    <t>Д-Т 5-33-546 ДДМУИ</t>
  </si>
  <si>
    <t>Д-т 5-33-551 Дневен център за деца с увреждания</t>
  </si>
  <si>
    <t>7-33-738 Читалища</t>
  </si>
  <si>
    <t>7-33-739 Музей</t>
  </si>
  <si>
    <t>БЮДЖЕТ 2009            90 %</t>
  </si>
  <si>
    <t>БЮДЖЕТ 2009       10%                       Резерв</t>
  </si>
  <si>
    <t xml:space="preserve"> </t>
  </si>
  <si>
    <t>БЮДЖЕТ 2008</t>
  </si>
  <si>
    <t>ОТЧЕТ 2008</t>
  </si>
  <si>
    <t>ОДС</t>
  </si>
  <si>
    <t>ЗДРАВЕОПАЗВАНЕ</t>
  </si>
  <si>
    <t>НП</t>
  </si>
  <si>
    <t>НЗ</t>
  </si>
  <si>
    <t>СГ</t>
  </si>
  <si>
    <t>ПДК</t>
  </si>
  <si>
    <t>ОБЩИ ДЪРЖАВНИ СЛУЖБИ</t>
  </si>
  <si>
    <t>СОЦИАЛНИ ГРИЖИ</t>
  </si>
  <si>
    <t>Приложение № 2-3</t>
  </si>
  <si>
    <t>ЗА РАЗХОДИТЕ ЗА ДЪРЖАВНИ ДЕЙНОСТИ, ДОФИНАНСИРАНИ С ОБЩИНСКИ ПРИХОДИ ЗА 2009 ГОДИНА</t>
  </si>
</sst>
</file>

<file path=xl/styles.xml><?xml version="1.0" encoding="utf-8"?>
<styleSheet xmlns="http://schemas.openxmlformats.org/spreadsheetml/2006/main">
  <numFmts count="1">
    <numFmt numFmtId="174" formatCode="0000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3" fillId="2" borderId="2" xfId="0" applyFont="1" applyFill="1" applyBorder="1"/>
    <xf numFmtId="2" fontId="2" fillId="2" borderId="0" xfId="0" applyNumberFormat="1" applyFont="1" applyFill="1" applyBorder="1"/>
    <xf numFmtId="0" fontId="4" fillId="2" borderId="2" xfId="0" applyFont="1" applyFill="1" applyBorder="1"/>
    <xf numFmtId="1" fontId="5" fillId="2" borderId="3" xfId="0" applyNumberFormat="1" applyFont="1" applyFill="1" applyBorder="1"/>
    <xf numFmtId="1" fontId="4" fillId="2" borderId="3" xfId="0" applyNumberFormat="1" applyFont="1" applyFill="1" applyBorder="1"/>
    <xf numFmtId="0" fontId="4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2" xfId="0" applyFont="1" applyFill="1" applyBorder="1" applyAlignment="1">
      <alignment wrapText="1"/>
    </xf>
    <xf numFmtId="1" fontId="7" fillId="2" borderId="3" xfId="0" applyNumberFormat="1" applyFont="1" applyFill="1" applyBorder="1"/>
    <xf numFmtId="0" fontId="7" fillId="2" borderId="0" xfId="0" applyFont="1" applyFill="1" applyBorder="1"/>
    <xf numFmtId="2" fontId="5" fillId="2" borderId="0" xfId="0" applyNumberFormat="1" applyFont="1" applyFill="1" applyBorder="1"/>
    <xf numFmtId="0" fontId="7" fillId="2" borderId="2" xfId="0" applyFont="1" applyFill="1" applyBorder="1"/>
    <xf numFmtId="2" fontId="6" fillId="2" borderId="0" xfId="0" applyNumberFormat="1" applyFont="1" applyFill="1" applyBorder="1"/>
    <xf numFmtId="174" fontId="7" fillId="2" borderId="4" xfId="0" applyNumberFormat="1" applyFont="1" applyFill="1" applyBorder="1"/>
    <xf numFmtId="0" fontId="7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174" fontId="7" fillId="2" borderId="1" xfId="0" applyNumberFormat="1" applyFont="1" applyFill="1" applyBorder="1"/>
    <xf numFmtId="0" fontId="0" fillId="0" borderId="0" xfId="0" applyAlignment="1">
      <alignment horizontal="center" wrapText="1"/>
    </xf>
    <xf numFmtId="0" fontId="3" fillId="2" borderId="0" xfId="0" applyFont="1" applyFill="1" applyBorder="1" applyAlignment="1"/>
    <xf numFmtId="0" fontId="2" fillId="2" borderId="6" xfId="0" applyFont="1" applyFill="1" applyBorder="1" applyAlignment="1"/>
    <xf numFmtId="0" fontId="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РАЗХОДИ ЗА ДЪРЖАВНИ ДЕЙНОСТИ, ДОФИНАНСИРАНИ С МЕСТНИ ПРИХОДИ</a:t>
            </a:r>
          </a:p>
        </c:rich>
      </c:tx>
      <c:layout>
        <c:manualLayout>
          <c:xMode val="edge"/>
          <c:yMode val="edge"/>
          <c:x val="0.26438064710937681"/>
          <c:y val="2.80065897858319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98235704937531"/>
          <c:y val="0.11367389704255773"/>
          <c:w val="0.88053144905641223"/>
          <c:h val="0.71499233791985584"/>
        </c:manualLayout>
      </c:layout>
      <c:barChart>
        <c:barDir val="col"/>
        <c:grouping val="clustered"/>
        <c:ser>
          <c:idx val="0"/>
          <c:order val="0"/>
          <c:tx>
            <c:strRef>
              <c:f>Sheet2!$A$2</c:f>
              <c:strCache>
                <c:ptCount val="1"/>
                <c:pt idx="0">
                  <c:v>ОДС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Sheet2!$B$1:$D$1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</c:v>
                </c:pt>
              </c:strCache>
            </c:strRef>
          </c:cat>
          <c:val>
            <c:numRef>
              <c:f>Sheet2!$B$2:$D$2</c:f>
              <c:numCache>
                <c:formatCode>General</c:formatCode>
                <c:ptCount val="3"/>
                <c:pt idx="0">
                  <c:v>48658</c:v>
                </c:pt>
                <c:pt idx="1">
                  <c:v>42637</c:v>
                </c:pt>
                <c:pt idx="2">
                  <c:v>95228</c:v>
                </c:pt>
              </c:numCache>
            </c:numRef>
          </c:val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НП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Sheet2!$B$1:$D$1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</c:v>
                </c:pt>
              </c:strCache>
            </c:strRef>
          </c:cat>
          <c:val>
            <c:numRef>
              <c:f>Sheet2!$B$3:$D$3</c:f>
              <c:numCache>
                <c:formatCode>General</c:formatCode>
                <c:ptCount val="3"/>
                <c:pt idx="0">
                  <c:v>6731</c:v>
                </c:pt>
                <c:pt idx="1">
                  <c:v>6046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НЗ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Sheet2!$B$1:$D$1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</c:v>
                </c:pt>
              </c:strCache>
            </c:strRef>
          </c:cat>
          <c:val>
            <c:numRef>
              <c:f>Sheet2!$B$4:$D$4</c:f>
              <c:numCache>
                <c:formatCode>General</c:formatCode>
                <c:ptCount val="3"/>
                <c:pt idx="0">
                  <c:v>7646</c:v>
                </c:pt>
                <c:pt idx="1">
                  <c:v>7326</c:v>
                </c:pt>
                <c:pt idx="2">
                  <c:v>6988</c:v>
                </c:pt>
              </c:numCache>
            </c:numRef>
          </c:val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СГ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Sheet2!$B$1:$D$1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</c:v>
                </c:pt>
              </c:strCache>
            </c:strRef>
          </c:cat>
          <c:val>
            <c:numRef>
              <c:f>Sheet2!$B$5:$D$5</c:f>
              <c:numCache>
                <c:formatCode>General</c:formatCode>
                <c:ptCount val="3"/>
                <c:pt idx="0">
                  <c:v>33315</c:v>
                </c:pt>
                <c:pt idx="1">
                  <c:v>28689</c:v>
                </c:pt>
                <c:pt idx="2">
                  <c:v>6710</c:v>
                </c:pt>
              </c:numCache>
            </c:numRef>
          </c:val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ПДК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Sheet2!$B$1:$D$1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</c:v>
                </c:pt>
              </c:strCache>
            </c:strRef>
          </c:cat>
          <c:val>
            <c:numRef>
              <c:f>Sheet2!$B$6:$D$6</c:f>
              <c:numCache>
                <c:formatCode>General</c:formatCode>
                <c:ptCount val="3"/>
                <c:pt idx="0">
                  <c:v>25590</c:v>
                </c:pt>
                <c:pt idx="1">
                  <c:v>23182</c:v>
                </c:pt>
                <c:pt idx="2">
                  <c:v>0</c:v>
                </c:pt>
              </c:numCache>
            </c:numRef>
          </c:val>
        </c:ser>
        <c:dLbls>
          <c:showSerName val="1"/>
        </c:dLbls>
        <c:axId val="77355264"/>
        <c:axId val="77359360"/>
      </c:barChart>
      <c:catAx>
        <c:axId val="7735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ФУНКЦИИ</a:t>
                </a:r>
              </a:p>
            </c:rich>
          </c:tx>
          <c:layout>
            <c:manualLayout>
              <c:xMode val="edge"/>
              <c:yMode val="edge"/>
              <c:x val="0.51216837386477132"/>
              <c:y val="0.8731473145757933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359360"/>
        <c:crosses val="autoZero"/>
        <c:auto val="1"/>
        <c:lblAlgn val="ctr"/>
        <c:lblOffset val="100"/>
        <c:tickLblSkip val="1"/>
        <c:tickMarkSkip val="1"/>
      </c:catAx>
      <c:valAx>
        <c:axId val="773593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ИЗПЪЛНЕНИЕ</a:t>
                </a:r>
              </a:p>
            </c:rich>
          </c:tx>
          <c:layout>
            <c:manualLayout>
              <c:xMode val="edge"/>
              <c:yMode val="edge"/>
              <c:x val="2.9867256637168143E-2"/>
              <c:y val="0.4085670675020646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35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8429215153415555"/>
          <c:y val="0.92586560123147699"/>
          <c:w val="0.65929238380600652"/>
          <c:h val="0.9917634595510815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62992125984251968" l="0.55118110236220474" r="0.35433070866141736" t="0.62992125984251968" header="0.51181102362204722" footer="0.35433070866141736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РАЗХОДИ ЗА  ДЕЛЕГИРАНИ ДЪРЖАВНИ ДЕЙНОСТИ, ДОФИНАНСИРНИ С ОБЩИНСКИ ПРИХОДИ
 /към приложение 2-3/</a:t>
            </a:r>
          </a:p>
        </c:rich>
      </c:tx>
      <c:layout>
        <c:manualLayout>
          <c:xMode val="edge"/>
          <c:yMode val="edge"/>
          <c:x val="0.19936034115138593"/>
          <c:y val="2.7142857142857142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1.9189765458422176E-2"/>
          <c:y val="0.25857160893666919"/>
          <c:w val="0.93816631130063965"/>
          <c:h val="0.5000003487725647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0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1021394713720484"/>
                  <c:y val="7.6558172388427839E-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1.9390113549239182E-2"/>
                  <c:y val="-9.3683856967737747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0.10853572407926619"/>
                  <c:y val="-0.10198895271576776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Mode val="edge"/>
                  <c:yMode val="edge"/>
                  <c:x val="0.3742004264392324"/>
                  <c:y val="0.107142931879835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Mode val="edge"/>
                  <c:yMode val="edge"/>
                  <c:x val="0.43603411513859275"/>
                  <c:y val="0.1142857940051576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Sheet2!$A$54:$A$56</c:f>
              <c:strCache>
                <c:ptCount val="3"/>
                <c:pt idx="0">
                  <c:v>ОБЩИ ДЪРЖАВНИ СЛУЖБИ</c:v>
                </c:pt>
                <c:pt idx="1">
                  <c:v>ЗДРАВЕОПАЗВАНЕ</c:v>
                </c:pt>
                <c:pt idx="2">
                  <c:v>СОЦИАЛНИ ГРИЖИ</c:v>
                </c:pt>
              </c:strCache>
            </c:strRef>
          </c:cat>
          <c:val>
            <c:numRef>
              <c:f>Sheet2!$B$54:$B$56</c:f>
              <c:numCache>
                <c:formatCode>General</c:formatCode>
                <c:ptCount val="3"/>
                <c:pt idx="0">
                  <c:v>95228</c:v>
                </c:pt>
                <c:pt idx="1">
                  <c:v>6988</c:v>
                </c:pt>
                <c:pt idx="2">
                  <c:v>6710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0149253731343283"/>
          <c:y val="0.95142917135358074"/>
          <c:w val="0.79104477611940294"/>
          <c:h val="0.9885720284964378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14</xdr:row>
      <xdr:rowOff>47625</xdr:rowOff>
    </xdr:from>
    <xdr:to>
      <xdr:col>12</xdr:col>
      <xdr:colOff>381000</xdr:colOff>
      <xdr:row>50</xdr:row>
      <xdr:rowOff>0</xdr:rowOff>
    </xdr:to>
    <xdr:graphicFrame macro="">
      <xdr:nvGraphicFramePr>
        <xdr:cNvPr id="10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58</xdr:row>
      <xdr:rowOff>152400</xdr:rowOff>
    </xdr:from>
    <xdr:to>
      <xdr:col>12</xdr:col>
      <xdr:colOff>428625</xdr:colOff>
      <xdr:row>100</xdr:row>
      <xdr:rowOff>19050</xdr:rowOff>
    </xdr:to>
    <xdr:graphicFrame macro="">
      <xdr:nvGraphicFramePr>
        <xdr:cNvPr id="10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3"/>
  <sheetViews>
    <sheetView tabSelected="1" zoomScale="75" zoomScaleNormal="75" zoomScaleSheetLayoutView="75" workbookViewId="0">
      <selection activeCell="A31" sqref="A31"/>
    </sheetView>
  </sheetViews>
  <sheetFormatPr defaultRowHeight="12.75"/>
  <cols>
    <col min="1" max="1" width="38.7109375" style="3" customWidth="1"/>
    <col min="2" max="2" width="11.85546875" style="3" customWidth="1"/>
    <col min="3" max="11" width="10.140625" style="3" customWidth="1"/>
    <col min="12" max="12" width="11.140625" style="3" customWidth="1"/>
    <col min="13" max="13" width="10.85546875" style="3" customWidth="1"/>
    <col min="14" max="14" width="9.5703125" style="3" customWidth="1"/>
    <col min="15" max="15" width="9.42578125" style="3" customWidth="1"/>
    <col min="16" max="17" width="20" style="3" customWidth="1"/>
    <col min="18" max="21" width="9.140625" style="3"/>
    <col min="22" max="22" width="8.42578125" style="3" customWidth="1"/>
    <col min="23" max="16384" width="9.140625" style="3"/>
  </cols>
  <sheetData>
    <row r="1" spans="1:19" s="1" customFormat="1">
      <c r="A1" s="35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9" s="1" customFormat="1">
      <c r="A2" s="32" t="s">
        <v>32</v>
      </c>
      <c r="B2" s="44" t="s">
        <v>5</v>
      </c>
      <c r="C2" s="44"/>
      <c r="D2" s="44"/>
      <c r="E2" s="44"/>
      <c r="F2" s="44"/>
      <c r="G2" s="44"/>
      <c r="H2" s="44"/>
      <c r="I2" s="44"/>
      <c r="J2" s="44"/>
      <c r="K2" s="44"/>
      <c r="L2" s="32"/>
      <c r="M2" s="32"/>
      <c r="N2" s="32"/>
      <c r="O2" s="32"/>
      <c r="P2" s="32"/>
      <c r="Q2" s="32"/>
    </row>
    <row r="3" spans="1:19" s="1" customFormat="1">
      <c r="A3" s="33"/>
      <c r="B3" s="43" t="s">
        <v>44</v>
      </c>
      <c r="C3" s="43"/>
      <c r="D3" s="43"/>
      <c r="E3" s="43"/>
      <c r="F3" s="43"/>
      <c r="G3" s="43"/>
      <c r="H3" s="43"/>
      <c r="I3" s="43"/>
      <c r="J3" s="43"/>
      <c r="K3" s="43"/>
      <c r="L3" s="33"/>
      <c r="M3" s="33"/>
      <c r="N3" s="33"/>
      <c r="O3" s="33"/>
      <c r="P3" s="33"/>
      <c r="Q3" s="33"/>
    </row>
    <row r="4" spans="1:19" s="1" customFormat="1" ht="12.75" customHeight="1">
      <c r="A4" s="39" t="s">
        <v>7</v>
      </c>
      <c r="B4" s="41" t="s">
        <v>9</v>
      </c>
      <c r="C4" s="41" t="s">
        <v>10</v>
      </c>
      <c r="D4" s="41" t="s">
        <v>12</v>
      </c>
      <c r="E4" s="36" t="s">
        <v>14</v>
      </c>
      <c r="F4" s="37"/>
      <c r="G4" s="38"/>
      <c r="H4" s="41" t="s">
        <v>30</v>
      </c>
      <c r="I4" s="36" t="s">
        <v>14</v>
      </c>
      <c r="J4" s="37"/>
      <c r="K4" s="38"/>
      <c r="L4" s="41" t="s">
        <v>31</v>
      </c>
      <c r="M4" s="36" t="s">
        <v>14</v>
      </c>
      <c r="N4" s="37"/>
      <c r="O4" s="38"/>
      <c r="P4" s="7"/>
      <c r="Q4" s="7"/>
    </row>
    <row r="5" spans="1:19" ht="42.75" customHeight="1">
      <c r="A5" s="40"/>
      <c r="B5" s="42"/>
      <c r="C5" s="42"/>
      <c r="D5" s="42"/>
      <c r="E5" s="29" t="s">
        <v>15</v>
      </c>
      <c r="F5" s="29" t="s">
        <v>16</v>
      </c>
      <c r="G5" s="29" t="s">
        <v>17</v>
      </c>
      <c r="H5" s="42"/>
      <c r="I5" s="29" t="s">
        <v>15</v>
      </c>
      <c r="J5" s="29" t="s">
        <v>16</v>
      </c>
      <c r="K5" s="29" t="s">
        <v>17</v>
      </c>
      <c r="L5" s="42"/>
      <c r="M5" s="29" t="s">
        <v>15</v>
      </c>
      <c r="N5" s="29" t="s">
        <v>16</v>
      </c>
      <c r="O5" s="29" t="s">
        <v>17</v>
      </c>
      <c r="P5" s="2" t="s">
        <v>11</v>
      </c>
      <c r="Q5" s="2" t="s">
        <v>13</v>
      </c>
      <c r="R5" s="4"/>
    </row>
    <row r="6" spans="1:19" ht="18" customHeight="1">
      <c r="A6" s="5" t="s">
        <v>3</v>
      </c>
      <c r="B6" s="7">
        <v>2</v>
      </c>
      <c r="C6" s="6">
        <v>3</v>
      </c>
      <c r="D6" s="6"/>
      <c r="E6" s="6"/>
      <c r="F6" s="6"/>
      <c r="G6" s="6"/>
      <c r="H6" s="6"/>
      <c r="I6" s="6"/>
      <c r="J6" s="6"/>
      <c r="K6" s="6"/>
      <c r="L6" s="6">
        <v>4</v>
      </c>
      <c r="M6" s="6"/>
      <c r="N6" s="6"/>
      <c r="O6" s="6"/>
      <c r="P6" s="7">
        <v>5</v>
      </c>
      <c r="Q6" s="7">
        <v>6</v>
      </c>
    </row>
    <row r="7" spans="1:19">
      <c r="A7" s="11" t="s">
        <v>4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 t="s">
        <v>32</v>
      </c>
      <c r="Q7" s="8" t="s">
        <v>32</v>
      </c>
      <c r="S7" s="12"/>
    </row>
    <row r="8" spans="1:19" s="20" customFormat="1" ht="31.5">
      <c r="A8" s="21" t="s">
        <v>6</v>
      </c>
      <c r="B8" s="22">
        <f>B9</f>
        <v>48658</v>
      </c>
      <c r="C8" s="22">
        <f>C9</f>
        <v>42637</v>
      </c>
      <c r="D8" s="22">
        <f t="shared" ref="D8:K8" si="0">D9</f>
        <v>95228</v>
      </c>
      <c r="E8" s="22">
        <f t="shared" si="0"/>
        <v>82262</v>
      </c>
      <c r="F8" s="22">
        <f t="shared" si="0"/>
        <v>0</v>
      </c>
      <c r="G8" s="22">
        <f t="shared" si="0"/>
        <v>12966</v>
      </c>
      <c r="H8" s="22">
        <f t="shared" si="0"/>
        <v>95228</v>
      </c>
      <c r="I8" s="22">
        <f t="shared" si="0"/>
        <v>82262</v>
      </c>
      <c r="J8" s="22">
        <f t="shared" si="0"/>
        <v>0</v>
      </c>
      <c r="K8" s="22">
        <f t="shared" si="0"/>
        <v>12966</v>
      </c>
      <c r="L8" s="22">
        <f>L9</f>
        <v>0</v>
      </c>
      <c r="M8" s="22">
        <f>M9</f>
        <v>0</v>
      </c>
      <c r="N8" s="22">
        <f>N9</f>
        <v>0</v>
      </c>
      <c r="O8" s="22">
        <f>O9</f>
        <v>0</v>
      </c>
      <c r="P8" s="8">
        <f>D9/B9%</f>
        <v>195.70882485922152</v>
      </c>
      <c r="Q8" s="8">
        <f>D9/C9%</f>
        <v>223.34592021014612</v>
      </c>
      <c r="S8" s="26"/>
    </row>
    <row r="9" spans="1:19" s="19" customFormat="1" ht="31.5">
      <c r="A9" s="34" t="s">
        <v>21</v>
      </c>
      <c r="B9" s="14">
        <v>48658</v>
      </c>
      <c r="C9" s="14">
        <v>42637</v>
      </c>
      <c r="D9" s="14">
        <f>E9+F9+G9</f>
        <v>95228</v>
      </c>
      <c r="E9" s="14">
        <f>I9+M9</f>
        <v>82262</v>
      </c>
      <c r="F9" s="14">
        <f>J9+N9</f>
        <v>0</v>
      </c>
      <c r="G9" s="14">
        <f>K9+O9</f>
        <v>12966</v>
      </c>
      <c r="H9" s="14">
        <f>I9+J9+K9</f>
        <v>95228</v>
      </c>
      <c r="I9" s="14">
        <v>82262</v>
      </c>
      <c r="J9" s="14">
        <v>0</v>
      </c>
      <c r="K9" s="14">
        <v>12966</v>
      </c>
      <c r="L9" s="14">
        <f>M9+N9+O9</f>
        <v>0</v>
      </c>
      <c r="M9" s="14"/>
      <c r="N9" s="14"/>
      <c r="O9" s="14"/>
      <c r="P9" s="8">
        <f t="shared" ref="P9:P23" si="1">D10/B10%</f>
        <v>0</v>
      </c>
      <c r="Q9" s="8">
        <f t="shared" ref="Q9:Q23" si="2">D10/C10%</f>
        <v>0</v>
      </c>
      <c r="S9" s="24"/>
    </row>
    <row r="10" spans="1:19" s="20" customFormat="1" ht="15.75">
      <c r="A10" s="25" t="s">
        <v>19</v>
      </c>
      <c r="B10" s="22">
        <f>B11+B12</f>
        <v>6731</v>
      </c>
      <c r="C10" s="22">
        <f>C11+C12</f>
        <v>6046</v>
      </c>
      <c r="D10" s="22">
        <f t="shared" ref="D10:O10" si="3">D11+D12</f>
        <v>0</v>
      </c>
      <c r="E10" s="22">
        <f t="shared" si="3"/>
        <v>0</v>
      </c>
      <c r="F10" s="22">
        <f t="shared" si="3"/>
        <v>0</v>
      </c>
      <c r="G10" s="22">
        <f t="shared" si="3"/>
        <v>0</v>
      </c>
      <c r="H10" s="22">
        <f t="shared" si="3"/>
        <v>0</v>
      </c>
      <c r="I10" s="22">
        <f t="shared" si="3"/>
        <v>0</v>
      </c>
      <c r="J10" s="22">
        <f t="shared" si="3"/>
        <v>0</v>
      </c>
      <c r="K10" s="22">
        <f t="shared" si="3"/>
        <v>0</v>
      </c>
      <c r="L10" s="22">
        <f t="shared" si="3"/>
        <v>0</v>
      </c>
      <c r="M10" s="22">
        <f t="shared" si="3"/>
        <v>0</v>
      </c>
      <c r="N10" s="22">
        <f t="shared" si="3"/>
        <v>0</v>
      </c>
      <c r="O10" s="22">
        <f t="shared" si="3"/>
        <v>0</v>
      </c>
      <c r="P10" s="8">
        <f t="shared" si="1"/>
        <v>0</v>
      </c>
      <c r="Q10" s="8">
        <f t="shared" si="2"/>
        <v>0</v>
      </c>
    </row>
    <row r="11" spans="1:19" s="19" customFormat="1" ht="31.5">
      <c r="A11" s="34" t="s">
        <v>22</v>
      </c>
      <c r="B11" s="14">
        <v>4107</v>
      </c>
      <c r="C11" s="14">
        <v>3606</v>
      </c>
      <c r="D11" s="14">
        <f t="shared" ref="D11:D23" si="4">E11+F11+G11</f>
        <v>0</v>
      </c>
      <c r="E11" s="14">
        <f t="shared" ref="E11:E23" si="5">I11+M11</f>
        <v>0</v>
      </c>
      <c r="F11" s="14">
        <f t="shared" ref="F11:F23" si="6">J11+N11</f>
        <v>0</v>
      </c>
      <c r="G11" s="14">
        <f t="shared" ref="G11:G23" si="7">K11+O11</f>
        <v>0</v>
      </c>
      <c r="H11" s="14">
        <f>I11+J11+K11</f>
        <v>0</v>
      </c>
      <c r="I11" s="14">
        <v>0</v>
      </c>
      <c r="J11" s="14">
        <v>0</v>
      </c>
      <c r="K11" s="14">
        <v>0</v>
      </c>
      <c r="L11" s="14">
        <f>M11+N11+O11</f>
        <v>0</v>
      </c>
      <c r="M11" s="14"/>
      <c r="N11" s="14"/>
      <c r="O11" s="14"/>
      <c r="P11" s="8">
        <f t="shared" si="1"/>
        <v>0</v>
      </c>
      <c r="Q11" s="8">
        <f t="shared" si="2"/>
        <v>0</v>
      </c>
    </row>
    <row r="12" spans="1:19" s="19" customFormat="1" ht="15.75">
      <c r="A12" s="17" t="s">
        <v>20</v>
      </c>
      <c r="B12" s="14">
        <v>2624</v>
      </c>
      <c r="C12" s="14">
        <v>2440</v>
      </c>
      <c r="D12" s="14">
        <f t="shared" si="4"/>
        <v>0</v>
      </c>
      <c r="E12" s="14">
        <f t="shared" si="5"/>
        <v>0</v>
      </c>
      <c r="F12" s="14">
        <f t="shared" si="6"/>
        <v>0</v>
      </c>
      <c r="G12" s="14">
        <f t="shared" si="7"/>
        <v>0</v>
      </c>
      <c r="H12" s="14">
        <f>I12+J12+K12</f>
        <v>0</v>
      </c>
      <c r="I12" s="14">
        <v>0</v>
      </c>
      <c r="J12" s="14">
        <v>0</v>
      </c>
      <c r="K12" s="14">
        <v>0</v>
      </c>
      <c r="L12" s="14">
        <f>M12+N12+O12</f>
        <v>0</v>
      </c>
      <c r="M12" s="14"/>
      <c r="N12" s="14"/>
      <c r="O12" s="14"/>
      <c r="P12" s="8">
        <f t="shared" si="1"/>
        <v>91.394193042113528</v>
      </c>
      <c r="Q12" s="8">
        <f t="shared" si="2"/>
        <v>95.386295386295373</v>
      </c>
    </row>
    <row r="13" spans="1:19" s="20" customFormat="1" ht="15.75">
      <c r="A13" s="25" t="s">
        <v>0</v>
      </c>
      <c r="B13" s="22">
        <f>B14</f>
        <v>7646</v>
      </c>
      <c r="C13" s="22">
        <f>C14</f>
        <v>7326</v>
      </c>
      <c r="D13" s="22">
        <f t="shared" ref="D13:O13" si="8">D14</f>
        <v>6988</v>
      </c>
      <c r="E13" s="22">
        <f t="shared" si="8"/>
        <v>6988</v>
      </c>
      <c r="F13" s="22">
        <f t="shared" si="8"/>
        <v>0</v>
      </c>
      <c r="G13" s="22">
        <f t="shared" si="8"/>
        <v>0</v>
      </c>
      <c r="H13" s="22">
        <f t="shared" si="8"/>
        <v>6988</v>
      </c>
      <c r="I13" s="22">
        <f t="shared" si="8"/>
        <v>6988</v>
      </c>
      <c r="J13" s="22">
        <f t="shared" si="8"/>
        <v>0</v>
      </c>
      <c r="K13" s="22">
        <f t="shared" si="8"/>
        <v>0</v>
      </c>
      <c r="L13" s="22">
        <f t="shared" si="8"/>
        <v>0</v>
      </c>
      <c r="M13" s="22">
        <f t="shared" si="8"/>
        <v>0</v>
      </c>
      <c r="N13" s="22">
        <f t="shared" si="8"/>
        <v>0</v>
      </c>
      <c r="O13" s="22">
        <f t="shared" si="8"/>
        <v>0</v>
      </c>
      <c r="P13" s="8">
        <f t="shared" si="1"/>
        <v>91.394193042113528</v>
      </c>
      <c r="Q13" s="8">
        <f t="shared" si="2"/>
        <v>95.386295386295373</v>
      </c>
    </row>
    <row r="14" spans="1:19" s="19" customFormat="1" ht="15.75">
      <c r="A14" s="17" t="s">
        <v>23</v>
      </c>
      <c r="B14" s="14">
        <v>7646</v>
      </c>
      <c r="C14" s="14">
        <v>7326</v>
      </c>
      <c r="D14" s="14">
        <f t="shared" si="4"/>
        <v>6988</v>
      </c>
      <c r="E14" s="14">
        <f t="shared" si="5"/>
        <v>6988</v>
      </c>
      <c r="F14" s="14">
        <f t="shared" si="6"/>
        <v>0</v>
      </c>
      <c r="G14" s="14">
        <f t="shared" si="7"/>
        <v>0</v>
      </c>
      <c r="H14" s="14">
        <f>I14+J14+K14</f>
        <v>6988</v>
      </c>
      <c r="I14" s="14">
        <v>6988</v>
      </c>
      <c r="J14" s="14">
        <v>0</v>
      </c>
      <c r="K14" s="14">
        <v>0</v>
      </c>
      <c r="L14" s="14">
        <f>M14+N14+O14</f>
        <v>0</v>
      </c>
      <c r="M14" s="14"/>
      <c r="N14" s="14"/>
      <c r="O14" s="14"/>
      <c r="P14" s="8">
        <f t="shared" si="1"/>
        <v>20.141077592675973</v>
      </c>
      <c r="Q14" s="8">
        <f t="shared" si="2"/>
        <v>23.388755272055494</v>
      </c>
    </row>
    <row r="15" spans="1:19" s="20" customFormat="1" ht="31.5">
      <c r="A15" s="21" t="s">
        <v>1</v>
      </c>
      <c r="B15" s="22">
        <f>SUM(B16:B19)</f>
        <v>33315</v>
      </c>
      <c r="C15" s="22">
        <f>SUM(C16:C19)</f>
        <v>28689</v>
      </c>
      <c r="D15" s="22">
        <f t="shared" ref="D15:O15" si="9">SUM(D16:D19)</f>
        <v>6710</v>
      </c>
      <c r="E15" s="22">
        <f t="shared" si="9"/>
        <v>5910</v>
      </c>
      <c r="F15" s="22">
        <f t="shared" si="9"/>
        <v>0</v>
      </c>
      <c r="G15" s="22">
        <f t="shared" si="9"/>
        <v>800</v>
      </c>
      <c r="H15" s="22">
        <f t="shared" si="9"/>
        <v>6710</v>
      </c>
      <c r="I15" s="22">
        <f t="shared" si="9"/>
        <v>5910</v>
      </c>
      <c r="J15" s="22">
        <f t="shared" si="9"/>
        <v>0</v>
      </c>
      <c r="K15" s="22">
        <f t="shared" si="9"/>
        <v>800</v>
      </c>
      <c r="L15" s="22">
        <f t="shared" si="9"/>
        <v>0</v>
      </c>
      <c r="M15" s="22">
        <f t="shared" si="9"/>
        <v>0</v>
      </c>
      <c r="N15" s="22">
        <f t="shared" si="9"/>
        <v>0</v>
      </c>
      <c r="O15" s="22">
        <f t="shared" si="9"/>
        <v>0</v>
      </c>
      <c r="P15" s="8">
        <f t="shared" si="1"/>
        <v>92.764087270444193</v>
      </c>
      <c r="Q15" s="8">
        <f t="shared" si="2"/>
        <v>225.57251908396947</v>
      </c>
    </row>
    <row r="16" spans="1:19" s="19" customFormat="1" ht="31.5">
      <c r="A16" s="34" t="s">
        <v>24</v>
      </c>
      <c r="B16" s="18">
        <v>6371</v>
      </c>
      <c r="C16" s="18">
        <v>2620</v>
      </c>
      <c r="D16" s="14">
        <f t="shared" si="4"/>
        <v>5910</v>
      </c>
      <c r="E16" s="14">
        <f t="shared" si="5"/>
        <v>5910</v>
      </c>
      <c r="F16" s="14">
        <f t="shared" si="6"/>
        <v>0</v>
      </c>
      <c r="G16" s="14">
        <f t="shared" si="7"/>
        <v>0</v>
      </c>
      <c r="H16" s="14">
        <f>I16+J16+K16</f>
        <v>5910</v>
      </c>
      <c r="I16" s="18">
        <v>5910</v>
      </c>
      <c r="J16" s="18">
        <v>0</v>
      </c>
      <c r="K16" s="18">
        <v>0</v>
      </c>
      <c r="L16" s="14">
        <f>M16+N16+O16</f>
        <v>0</v>
      </c>
      <c r="M16" s="18"/>
      <c r="N16" s="18"/>
      <c r="O16" s="18"/>
      <c r="P16" s="8">
        <f t="shared" si="1"/>
        <v>0</v>
      </c>
      <c r="Q16" s="8">
        <f t="shared" si="2"/>
        <v>0</v>
      </c>
    </row>
    <row r="17" spans="1:22" s="19" customFormat="1" ht="15.75">
      <c r="A17" s="17" t="s">
        <v>25</v>
      </c>
      <c r="B17" s="18">
        <v>20380</v>
      </c>
      <c r="C17" s="18">
        <v>20380</v>
      </c>
      <c r="D17" s="14">
        <f t="shared" si="4"/>
        <v>0</v>
      </c>
      <c r="E17" s="14">
        <f t="shared" si="5"/>
        <v>0</v>
      </c>
      <c r="F17" s="14">
        <f t="shared" si="6"/>
        <v>0</v>
      </c>
      <c r="G17" s="14">
        <f t="shared" si="7"/>
        <v>0</v>
      </c>
      <c r="H17" s="14">
        <f>I17+J17+K17</f>
        <v>0</v>
      </c>
      <c r="I17" s="18">
        <v>0</v>
      </c>
      <c r="J17" s="18">
        <v>0</v>
      </c>
      <c r="K17" s="18">
        <v>0</v>
      </c>
      <c r="L17" s="14">
        <f>M17+N17+O17</f>
        <v>0</v>
      </c>
      <c r="M17" s="18"/>
      <c r="N17" s="18"/>
      <c r="O17" s="18"/>
      <c r="P17" s="8">
        <f t="shared" si="1"/>
        <v>18.14470401451576</v>
      </c>
      <c r="Q17" s="8">
        <f t="shared" si="2"/>
        <v>22.166805209199222</v>
      </c>
    </row>
    <row r="18" spans="1:22" s="19" customFormat="1" ht="15.75">
      <c r="A18" s="17" t="s">
        <v>26</v>
      </c>
      <c r="B18" s="18">
        <v>4409</v>
      </c>
      <c r="C18" s="18">
        <v>3609</v>
      </c>
      <c r="D18" s="14">
        <f t="shared" si="4"/>
        <v>800</v>
      </c>
      <c r="E18" s="14">
        <f t="shared" si="5"/>
        <v>0</v>
      </c>
      <c r="F18" s="14">
        <f t="shared" si="6"/>
        <v>0</v>
      </c>
      <c r="G18" s="14">
        <f t="shared" si="7"/>
        <v>800</v>
      </c>
      <c r="H18" s="14">
        <f>I18+J18+K18</f>
        <v>800</v>
      </c>
      <c r="I18" s="18">
        <v>0</v>
      </c>
      <c r="J18" s="18">
        <v>0</v>
      </c>
      <c r="K18" s="18">
        <v>800</v>
      </c>
      <c r="L18" s="14">
        <f>M18+N18+O18</f>
        <v>0</v>
      </c>
      <c r="M18" s="18"/>
      <c r="N18" s="18"/>
      <c r="O18" s="18"/>
      <c r="P18" s="8">
        <f t="shared" si="1"/>
        <v>0</v>
      </c>
      <c r="Q18" s="8">
        <f t="shared" si="2"/>
        <v>0</v>
      </c>
    </row>
    <row r="19" spans="1:22" s="19" customFormat="1" ht="31.5">
      <c r="A19" s="34" t="s">
        <v>27</v>
      </c>
      <c r="B19" s="18">
        <v>2155</v>
      </c>
      <c r="C19" s="18">
        <v>2080</v>
      </c>
      <c r="D19" s="14">
        <f t="shared" si="4"/>
        <v>0</v>
      </c>
      <c r="E19" s="14">
        <f t="shared" si="5"/>
        <v>0</v>
      </c>
      <c r="F19" s="14">
        <f t="shared" si="6"/>
        <v>0</v>
      </c>
      <c r="G19" s="14">
        <f t="shared" si="7"/>
        <v>0</v>
      </c>
      <c r="H19" s="14">
        <f>I19+J19+K19</f>
        <v>0</v>
      </c>
      <c r="I19" s="18">
        <v>0</v>
      </c>
      <c r="J19" s="18">
        <v>0</v>
      </c>
      <c r="K19" s="18">
        <v>0</v>
      </c>
      <c r="L19" s="14">
        <f>M19+N19+O19</f>
        <v>0</v>
      </c>
      <c r="M19" s="18"/>
      <c r="N19" s="18"/>
      <c r="O19" s="18"/>
      <c r="P19" s="8">
        <f t="shared" si="1"/>
        <v>0</v>
      </c>
      <c r="Q19" s="8">
        <f t="shared" si="2"/>
        <v>0</v>
      </c>
    </row>
    <row r="20" spans="1:22" s="23" customFormat="1" ht="31.5">
      <c r="A20" s="21" t="s">
        <v>2</v>
      </c>
      <c r="B20" s="22">
        <f>B21</f>
        <v>25590</v>
      </c>
      <c r="C20" s="22">
        <f>C21</f>
        <v>23182</v>
      </c>
      <c r="D20" s="22">
        <f t="shared" ref="D20:O20" si="10">D21</f>
        <v>0</v>
      </c>
      <c r="E20" s="22">
        <f t="shared" si="10"/>
        <v>0</v>
      </c>
      <c r="F20" s="22">
        <f t="shared" si="10"/>
        <v>0</v>
      </c>
      <c r="G20" s="22">
        <f t="shared" si="10"/>
        <v>0</v>
      </c>
      <c r="H20" s="22">
        <f t="shared" si="10"/>
        <v>0</v>
      </c>
      <c r="I20" s="22">
        <f t="shared" si="10"/>
        <v>0</v>
      </c>
      <c r="J20" s="22">
        <f t="shared" si="10"/>
        <v>0</v>
      </c>
      <c r="K20" s="22">
        <f t="shared" si="10"/>
        <v>0</v>
      </c>
      <c r="L20" s="22">
        <f t="shared" si="10"/>
        <v>0</v>
      </c>
      <c r="M20" s="22">
        <f t="shared" si="10"/>
        <v>0</v>
      </c>
      <c r="N20" s="22">
        <f t="shared" si="10"/>
        <v>0</v>
      </c>
      <c r="O20" s="22">
        <f t="shared" si="10"/>
        <v>0</v>
      </c>
      <c r="P20" s="8">
        <f t="shared" si="1"/>
        <v>0</v>
      </c>
      <c r="Q20" s="8">
        <f t="shared" si="2"/>
        <v>0</v>
      </c>
    </row>
    <row r="21" spans="1:22" s="20" customFormat="1" ht="15.75">
      <c r="A21" s="25" t="s">
        <v>8</v>
      </c>
      <c r="B21" s="22">
        <f>B22+B23</f>
        <v>25590</v>
      </c>
      <c r="C21" s="22">
        <f>C22+C23</f>
        <v>23182</v>
      </c>
      <c r="D21" s="22">
        <f t="shared" ref="D21:O21" si="11">D22+D23</f>
        <v>0</v>
      </c>
      <c r="E21" s="22">
        <f t="shared" si="11"/>
        <v>0</v>
      </c>
      <c r="F21" s="22">
        <f t="shared" si="11"/>
        <v>0</v>
      </c>
      <c r="G21" s="22">
        <f t="shared" si="11"/>
        <v>0</v>
      </c>
      <c r="H21" s="22">
        <f t="shared" si="11"/>
        <v>0</v>
      </c>
      <c r="I21" s="22">
        <f t="shared" si="11"/>
        <v>0</v>
      </c>
      <c r="J21" s="22">
        <f t="shared" si="11"/>
        <v>0</v>
      </c>
      <c r="K21" s="22">
        <f t="shared" si="11"/>
        <v>0</v>
      </c>
      <c r="L21" s="22">
        <f t="shared" si="11"/>
        <v>0</v>
      </c>
      <c r="M21" s="22">
        <f t="shared" si="11"/>
        <v>0</v>
      </c>
      <c r="N21" s="22">
        <f t="shared" si="11"/>
        <v>0</v>
      </c>
      <c r="O21" s="22">
        <f t="shared" si="11"/>
        <v>0</v>
      </c>
      <c r="P21" s="8">
        <f t="shared" si="1"/>
        <v>0</v>
      </c>
      <c r="Q21" s="8">
        <f t="shared" si="2"/>
        <v>0</v>
      </c>
    </row>
    <row r="22" spans="1:22" s="16" customFormat="1" ht="15.75">
      <c r="A22" s="13" t="s">
        <v>28</v>
      </c>
      <c r="B22" s="15">
        <v>21602</v>
      </c>
      <c r="C22" s="15">
        <v>21602</v>
      </c>
      <c r="D22" s="14">
        <f t="shared" si="4"/>
        <v>0</v>
      </c>
      <c r="E22" s="14">
        <f t="shared" si="5"/>
        <v>0</v>
      </c>
      <c r="F22" s="14">
        <f t="shared" si="6"/>
        <v>0</v>
      </c>
      <c r="G22" s="14">
        <f t="shared" si="7"/>
        <v>0</v>
      </c>
      <c r="H22" s="14">
        <f>I22+J22+K22</f>
        <v>0</v>
      </c>
      <c r="I22" s="15"/>
      <c r="J22" s="15"/>
      <c r="K22" s="15"/>
      <c r="L22" s="14">
        <f>M22+N22+O22</f>
        <v>0</v>
      </c>
      <c r="M22" s="15"/>
      <c r="N22" s="15"/>
      <c r="O22" s="15"/>
      <c r="P22" s="8">
        <f t="shared" si="1"/>
        <v>0</v>
      </c>
      <c r="Q22" s="8">
        <f t="shared" si="2"/>
        <v>0</v>
      </c>
    </row>
    <row r="23" spans="1:22" s="16" customFormat="1" ht="15.75">
      <c r="A23" s="13" t="s">
        <v>29</v>
      </c>
      <c r="B23" s="15">
        <v>3988</v>
      </c>
      <c r="C23" s="15">
        <v>1580</v>
      </c>
      <c r="D23" s="14">
        <f t="shared" si="4"/>
        <v>0</v>
      </c>
      <c r="E23" s="14">
        <f t="shared" si="5"/>
        <v>0</v>
      </c>
      <c r="F23" s="14">
        <f t="shared" si="6"/>
        <v>0</v>
      </c>
      <c r="G23" s="14">
        <f t="shared" si="7"/>
        <v>0</v>
      </c>
      <c r="H23" s="14">
        <f>I23+J23+K23</f>
        <v>0</v>
      </c>
      <c r="I23" s="15"/>
      <c r="J23" s="15"/>
      <c r="K23" s="15"/>
      <c r="L23" s="14">
        <f>M23+N23+O23</f>
        <v>0</v>
      </c>
      <c r="M23" s="15"/>
      <c r="N23" s="15"/>
      <c r="O23" s="15"/>
      <c r="P23" s="8">
        <f t="shared" si="1"/>
        <v>89.32753813350827</v>
      </c>
      <c r="Q23" s="8">
        <f t="shared" si="2"/>
        <v>100.96959584723767</v>
      </c>
    </row>
    <row r="24" spans="1:22" s="20" customFormat="1" ht="63">
      <c r="A24" s="28" t="s">
        <v>18</v>
      </c>
      <c r="B24" s="27">
        <f>B8+B10+B13+B15+B20</f>
        <v>121940</v>
      </c>
      <c r="C24" s="27">
        <f>C8+C10+C13+C15+C20</f>
        <v>107880</v>
      </c>
      <c r="D24" s="27">
        <f t="shared" ref="D24:O24" si="12">D8+D10+D13+D15+D20</f>
        <v>108926</v>
      </c>
      <c r="E24" s="27">
        <f t="shared" si="12"/>
        <v>95160</v>
      </c>
      <c r="F24" s="27">
        <f t="shared" si="12"/>
        <v>0</v>
      </c>
      <c r="G24" s="27">
        <f t="shared" si="12"/>
        <v>13766</v>
      </c>
      <c r="H24" s="27">
        <f t="shared" si="12"/>
        <v>108926</v>
      </c>
      <c r="I24" s="27">
        <f t="shared" si="12"/>
        <v>95160</v>
      </c>
      <c r="J24" s="27">
        <f t="shared" si="12"/>
        <v>0</v>
      </c>
      <c r="K24" s="27">
        <f t="shared" si="12"/>
        <v>13766</v>
      </c>
      <c r="L24" s="27">
        <f t="shared" si="12"/>
        <v>0</v>
      </c>
      <c r="M24" s="27">
        <f t="shared" si="12"/>
        <v>0</v>
      </c>
      <c r="N24" s="27">
        <f t="shared" si="12"/>
        <v>0</v>
      </c>
      <c r="O24" s="27">
        <f t="shared" si="12"/>
        <v>0</v>
      </c>
      <c r="P24" s="30" t="s">
        <v>32</v>
      </c>
      <c r="Q24" s="30" t="s">
        <v>32</v>
      </c>
    </row>
    <row r="26" spans="1:22" ht="15.75">
      <c r="A26" s="19"/>
      <c r="B26" s="4"/>
    </row>
    <row r="28" spans="1:22">
      <c r="B28" s="4"/>
    </row>
    <row r="31" spans="1:22" s="4" customFormat="1">
      <c r="A31" s="3"/>
      <c r="B31" s="3"/>
      <c r="P31" s="3"/>
      <c r="Q31" s="3"/>
      <c r="R31" s="3"/>
      <c r="S31" s="3"/>
      <c r="T31" s="3"/>
      <c r="U31" s="3"/>
      <c r="V31" s="3"/>
    </row>
    <row r="33" spans="1:22" s="4" customFormat="1">
      <c r="A33" s="3"/>
      <c r="B33" s="3"/>
      <c r="P33" s="3"/>
      <c r="Q33" s="3"/>
      <c r="R33" s="3"/>
      <c r="S33" s="3"/>
      <c r="T33" s="3"/>
      <c r="U33" s="3"/>
      <c r="V33" s="3"/>
    </row>
    <row r="50" spans="1:2" s="4" customFormat="1">
      <c r="A50" s="3"/>
      <c r="B50" s="3"/>
    </row>
    <row r="64" spans="1:2" s="4" customFormat="1">
      <c r="A64" s="3"/>
      <c r="B64" s="3"/>
    </row>
    <row r="65" spans="1:2" s="4" customFormat="1">
      <c r="A65" s="3"/>
      <c r="B65" s="3"/>
    </row>
    <row r="75" spans="1:2" s="4" customFormat="1">
      <c r="A75" s="3"/>
      <c r="B75" s="3"/>
    </row>
    <row r="81" spans="1:2" s="4" customFormat="1">
      <c r="A81" s="3"/>
      <c r="B81" s="3"/>
    </row>
    <row r="99" ht="13.5" customHeight="1"/>
    <row r="121" spans="1:2" s="4" customFormat="1">
      <c r="A121" s="3"/>
      <c r="B121" s="3"/>
    </row>
    <row r="123" spans="1:2" s="4" customFormat="1">
      <c r="A123" s="3"/>
      <c r="B123" s="3"/>
    </row>
  </sheetData>
  <mergeCells count="12">
    <mergeCell ref="B3:K3"/>
    <mergeCell ref="B2:K2"/>
    <mergeCell ref="A1:K1"/>
    <mergeCell ref="M4:O4"/>
    <mergeCell ref="A4:A5"/>
    <mergeCell ref="H4:H5"/>
    <mergeCell ref="L4:L5"/>
    <mergeCell ref="B4:B5"/>
    <mergeCell ref="C4:C5"/>
    <mergeCell ref="D4:D5"/>
    <mergeCell ref="E4:G4"/>
    <mergeCell ref="I4:K4"/>
  </mergeCells>
  <phoneticPr fontId="1" type="noConversion"/>
  <pageMargins left="0.59055118110236227" right="0.15748031496062992" top="0.15748031496062992" bottom="0.23622047244094491" header="0.15748031496062992" footer="0.19685039370078741"/>
  <pageSetup paperSize="9" fitToHeight="0" orientation="landscape" r:id="rId1"/>
  <headerFooter alignWithMargins="0">
    <oddFooter>Page &amp;P of &amp;N</oddFooter>
  </headerFooter>
  <colBreaks count="1" manualBreakCount="1">
    <brk id="1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57"/>
  <sheetViews>
    <sheetView zoomScaleNormal="100" workbookViewId="0">
      <selection activeCell="G59" sqref="G59"/>
    </sheetView>
  </sheetViews>
  <sheetFormatPr defaultRowHeight="12.75"/>
  <cols>
    <col min="1" max="1" width="29" customWidth="1"/>
  </cols>
  <sheetData>
    <row r="1" spans="1:4" ht="25.5">
      <c r="B1" s="31" t="s">
        <v>33</v>
      </c>
      <c r="C1" s="31" t="s">
        <v>34</v>
      </c>
      <c r="D1" s="31" t="s">
        <v>12</v>
      </c>
    </row>
    <row r="2" spans="1:4">
      <c r="A2" t="s">
        <v>35</v>
      </c>
      <c r="B2">
        <v>48658</v>
      </c>
      <c r="C2">
        <v>42637</v>
      </c>
      <c r="D2">
        <v>95228</v>
      </c>
    </row>
    <row r="3" spans="1:4">
      <c r="A3" t="s">
        <v>37</v>
      </c>
      <c r="B3">
        <v>6731</v>
      </c>
      <c r="C3">
        <v>6046</v>
      </c>
      <c r="D3">
        <v>0</v>
      </c>
    </row>
    <row r="4" spans="1:4">
      <c r="A4" t="s">
        <v>38</v>
      </c>
      <c r="B4">
        <v>7646</v>
      </c>
      <c r="C4">
        <v>7326</v>
      </c>
      <c r="D4">
        <v>6988</v>
      </c>
    </row>
    <row r="5" spans="1:4">
      <c r="A5" t="s">
        <v>39</v>
      </c>
      <c r="B5">
        <v>33315</v>
      </c>
      <c r="C5">
        <v>28689</v>
      </c>
      <c r="D5">
        <v>6710</v>
      </c>
    </row>
    <row r="6" spans="1:4">
      <c r="A6" t="s">
        <v>40</v>
      </c>
      <c r="B6">
        <v>25590</v>
      </c>
      <c r="C6">
        <v>23182</v>
      </c>
      <c r="D6">
        <v>0</v>
      </c>
    </row>
    <row r="7" spans="1:4">
      <c r="B7">
        <f>SUM(B2:B6)</f>
        <v>121940</v>
      </c>
      <c r="C7">
        <f>SUM(C2:C6)</f>
        <v>107880</v>
      </c>
      <c r="D7">
        <f>SUM(D2:D6)</f>
        <v>108926</v>
      </c>
    </row>
    <row r="53" spans="1:4" ht="25.5">
      <c r="B53" s="31" t="s">
        <v>12</v>
      </c>
      <c r="C53" s="31"/>
      <c r="D53" s="31"/>
    </row>
    <row r="54" spans="1:4">
      <c r="A54" t="s">
        <v>41</v>
      </c>
      <c r="B54">
        <v>95228</v>
      </c>
    </row>
    <row r="55" spans="1:4">
      <c r="A55" t="s">
        <v>36</v>
      </c>
      <c r="B55">
        <v>6988</v>
      </c>
    </row>
    <row r="56" spans="1:4">
      <c r="A56" t="s">
        <v>42</v>
      </c>
      <c r="B56">
        <v>6710</v>
      </c>
    </row>
    <row r="57" spans="1:4">
      <c r="B57">
        <f>SUM(B54:B56)</f>
        <v>108926</v>
      </c>
    </row>
  </sheetData>
  <phoneticPr fontId="1" type="noConversion"/>
  <printOptions horizontalCentered="1" verticalCentered="1"/>
  <pageMargins left="0.35433070866141736" right="0.35433070866141736" top="0.55118110236220474" bottom="0.19685039370078741" header="0.51181102362204722" footer="0.15748031496062992"/>
  <pageSetup paperSize="9" orientation="landscape" horizontalDpi="300" verticalDpi="300" r:id="rId1"/>
  <headerFooter alignWithMargins="0"/>
  <rowBreaks count="3" manualBreakCount="3">
    <brk id="11" max="12" man="1"/>
    <brk id="51" max="12" man="1"/>
    <brk id="5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Sheet2!Print_Area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2009-04-03T19:46:49Z</cp:lastPrinted>
  <dcterms:created xsi:type="dcterms:W3CDTF">2001-12-03T13:27:53Z</dcterms:created>
  <dcterms:modified xsi:type="dcterms:W3CDTF">2009-04-03T20:10:14Z</dcterms:modified>
</cp:coreProperties>
</file>