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420" windowHeight="4215"/>
  </bookViews>
  <sheets>
    <sheet name="Sheet12_2008" sheetId="14" r:id="rId1"/>
  </sheets>
  <definedNames>
    <definedName name="_xlnm.Print_Titles" localSheetId="0">Sheet12_2008!$6:$6</definedName>
  </definedNames>
  <calcPr calcId="125725" fullCalcOnLoad="1"/>
</workbook>
</file>

<file path=xl/calcChain.xml><?xml version="1.0" encoding="utf-8"?>
<calcChain xmlns="http://schemas.openxmlformats.org/spreadsheetml/2006/main">
  <c r="G38" i="14"/>
  <c r="D65"/>
  <c r="H53"/>
  <c r="H38"/>
  <c r="D24"/>
  <c r="C24"/>
  <c r="D9"/>
  <c r="H10"/>
  <c r="D10"/>
  <c r="D15"/>
  <c r="D16"/>
  <c r="D19"/>
  <c r="D20"/>
  <c r="D21"/>
  <c r="D22"/>
  <c r="D23"/>
  <c r="D18"/>
  <c r="D26"/>
  <c r="D27"/>
  <c r="D25"/>
  <c r="D28"/>
  <c r="D29"/>
  <c r="D30"/>
  <c r="D31"/>
  <c r="D32"/>
  <c r="D33"/>
  <c r="D34"/>
  <c r="D35"/>
  <c r="D36"/>
  <c r="D37"/>
  <c r="D39"/>
  <c r="D38"/>
  <c r="I38"/>
  <c r="D41"/>
  <c r="D40"/>
  <c r="D42"/>
  <c r="D43"/>
  <c r="D45"/>
  <c r="D46"/>
  <c r="D44"/>
  <c r="D48"/>
  <c r="D49"/>
  <c r="D47"/>
  <c r="I47"/>
  <c r="D50"/>
  <c r="D51"/>
  <c r="D52"/>
  <c r="D54"/>
  <c r="D55"/>
  <c r="D53"/>
  <c r="I53"/>
  <c r="D56"/>
  <c r="D61"/>
  <c r="D62"/>
  <c r="D63"/>
  <c r="D64"/>
  <c r="D66"/>
  <c r="D67"/>
  <c r="D60"/>
  <c r="D59"/>
  <c r="D71"/>
  <c r="D70"/>
  <c r="D72"/>
  <c r="D73"/>
  <c r="D75"/>
  <c r="D76"/>
  <c r="D74"/>
  <c r="D78"/>
  <c r="D79"/>
  <c r="D77"/>
  <c r="D82"/>
  <c r="D83"/>
  <c r="D81"/>
  <c r="H87"/>
  <c r="H90"/>
  <c r="D90"/>
  <c r="D98"/>
  <c r="D92"/>
  <c r="D93"/>
  <c r="D94"/>
  <c r="D95"/>
  <c r="D96"/>
  <c r="D97"/>
  <c r="D91"/>
  <c r="C9"/>
  <c r="G10"/>
  <c r="C10"/>
  <c r="C15"/>
  <c r="C19"/>
  <c r="C18"/>
  <c r="C20"/>
  <c r="C21"/>
  <c r="C22"/>
  <c r="C23"/>
  <c r="C26"/>
  <c r="C27"/>
  <c r="C28"/>
  <c r="C29"/>
  <c r="C30"/>
  <c r="C31"/>
  <c r="C32"/>
  <c r="C33"/>
  <c r="C34"/>
  <c r="C35"/>
  <c r="C36"/>
  <c r="C37"/>
  <c r="C25"/>
  <c r="C39"/>
  <c r="C38"/>
  <c r="C41"/>
  <c r="C42"/>
  <c r="C43"/>
  <c r="C40"/>
  <c r="C45"/>
  <c r="C46"/>
  <c r="C44"/>
  <c r="I44"/>
  <c r="C48"/>
  <c r="C49"/>
  <c r="C50"/>
  <c r="C51"/>
  <c r="C47"/>
  <c r="C52"/>
  <c r="C54"/>
  <c r="C55"/>
  <c r="C53"/>
  <c r="C56"/>
  <c r="C61"/>
  <c r="C60"/>
  <c r="C62"/>
  <c r="C63"/>
  <c r="C64"/>
  <c r="C65"/>
  <c r="C66"/>
  <c r="C67"/>
  <c r="C71"/>
  <c r="C70"/>
  <c r="C72"/>
  <c r="C73"/>
  <c r="C75"/>
  <c r="C76"/>
  <c r="C74"/>
  <c r="C78"/>
  <c r="C79"/>
  <c r="C77"/>
  <c r="C82"/>
  <c r="C83"/>
  <c r="C81"/>
  <c r="G87"/>
  <c r="G90"/>
  <c r="C90"/>
  <c r="C98"/>
  <c r="C92"/>
  <c r="C93"/>
  <c r="C94"/>
  <c r="C95"/>
  <c r="C96"/>
  <c r="C97"/>
  <c r="C91"/>
  <c r="C86"/>
  <c r="H16"/>
  <c r="H18"/>
  <c r="H57"/>
  <c r="H58"/>
  <c r="H84"/>
  <c r="H99"/>
  <c r="H25"/>
  <c r="H40"/>
  <c r="H44"/>
  <c r="H47"/>
  <c r="H60"/>
  <c r="H59"/>
  <c r="H68"/>
  <c r="H70"/>
  <c r="H80"/>
  <c r="H74"/>
  <c r="H77"/>
  <c r="H81"/>
  <c r="H91"/>
  <c r="H98"/>
  <c r="G16"/>
  <c r="G18"/>
  <c r="G25"/>
  <c r="G40"/>
  <c r="G44"/>
  <c r="G47"/>
  <c r="G53"/>
  <c r="G57"/>
  <c r="G58"/>
  <c r="G60"/>
  <c r="G59"/>
  <c r="G68"/>
  <c r="G70"/>
  <c r="G74"/>
  <c r="G77"/>
  <c r="G80"/>
  <c r="G81"/>
  <c r="G91"/>
  <c r="G98"/>
  <c r="F60"/>
  <c r="F59"/>
  <c r="F68"/>
  <c r="F70"/>
  <c r="F74"/>
  <c r="F80"/>
  <c r="F81"/>
  <c r="F87"/>
  <c r="F90"/>
  <c r="F98"/>
  <c r="F91"/>
  <c r="E60"/>
  <c r="E59"/>
  <c r="E68"/>
  <c r="E84"/>
  <c r="E99"/>
  <c r="E70"/>
  <c r="E74"/>
  <c r="E80"/>
  <c r="E81"/>
  <c r="E87"/>
  <c r="E90"/>
  <c r="E91"/>
  <c r="E98"/>
  <c r="I92"/>
  <c r="D89"/>
  <c r="C89"/>
  <c r="D88"/>
  <c r="C88"/>
  <c r="D87"/>
  <c r="C87"/>
  <c r="D86"/>
  <c r="I73"/>
  <c r="I71"/>
  <c r="I65"/>
  <c r="I63"/>
  <c r="I62"/>
  <c r="I61"/>
  <c r="I54"/>
  <c r="I52"/>
  <c r="I51"/>
  <c r="I49"/>
  <c r="I48"/>
  <c r="I46"/>
  <c r="I45"/>
  <c r="F44"/>
  <c r="E44"/>
  <c r="F40"/>
  <c r="E40"/>
  <c r="I39"/>
  <c r="F38"/>
  <c r="E38"/>
  <c r="I37"/>
  <c r="I36"/>
  <c r="I35"/>
  <c r="I33"/>
  <c r="I32"/>
  <c r="I30"/>
  <c r="I29"/>
  <c r="I28"/>
  <c r="I27"/>
  <c r="I26"/>
  <c r="I21"/>
  <c r="I20"/>
  <c r="I19"/>
  <c r="F18"/>
  <c r="E18"/>
  <c r="F16"/>
  <c r="E16"/>
  <c r="D14"/>
  <c r="C14"/>
  <c r="I14"/>
  <c r="D13"/>
  <c r="C13"/>
  <c r="I13"/>
  <c r="D12"/>
  <c r="C12"/>
  <c r="D11"/>
  <c r="C11"/>
  <c r="I11"/>
  <c r="I9"/>
  <c r="I60"/>
  <c r="C59"/>
  <c r="C68"/>
  <c r="I18"/>
  <c r="C57"/>
  <c r="D68"/>
  <c r="I59"/>
  <c r="D57"/>
  <c r="I25"/>
  <c r="F84"/>
  <c r="F99"/>
  <c r="G84"/>
  <c r="G99"/>
  <c r="C80"/>
  <c r="I98"/>
  <c r="C16"/>
  <c r="I10"/>
  <c r="I70"/>
  <c r="D80"/>
  <c r="I80"/>
  <c r="C58"/>
  <c r="C84"/>
  <c r="C99"/>
  <c r="I16"/>
  <c r="D58"/>
  <c r="I57"/>
  <c r="I68"/>
  <c r="I58"/>
  <c r="D84"/>
  <c r="I84"/>
  <c r="D99"/>
  <c r="I99"/>
</calcChain>
</file>

<file path=xl/sharedStrings.xml><?xml version="1.0" encoding="utf-8"?>
<sst xmlns="http://schemas.openxmlformats.org/spreadsheetml/2006/main" count="321" uniqueCount="183">
  <si>
    <t>а</t>
  </si>
  <si>
    <t>б</t>
  </si>
  <si>
    <t xml:space="preserve"> </t>
  </si>
  <si>
    <t>ІІ.Взаимоотношения с ЦБ</t>
  </si>
  <si>
    <t>31-00</t>
  </si>
  <si>
    <t>31-11</t>
  </si>
  <si>
    <t>31-13</t>
  </si>
  <si>
    <t>Всичко взаимоотношения:</t>
  </si>
  <si>
    <t>61-00</t>
  </si>
  <si>
    <t>61-01</t>
  </si>
  <si>
    <t>Всичко трансфери:</t>
  </si>
  <si>
    <t>95-00</t>
  </si>
  <si>
    <t>остатък в лв. по с/ки от предходния период</t>
  </si>
  <si>
    <t>95-01</t>
  </si>
  <si>
    <t>95-07</t>
  </si>
  <si>
    <t>Имуществени данъци</t>
  </si>
  <si>
    <t>13-00</t>
  </si>
  <si>
    <t>данък в/у нeдвижимите имоти</t>
  </si>
  <si>
    <t>данък в/у наследствата</t>
  </si>
  <si>
    <t>данък в/у превозните средства</t>
  </si>
  <si>
    <t>данък при придоб. на имущ.по дарения и възмезден начин</t>
  </si>
  <si>
    <t>Всичко имуществени данъци:</t>
  </si>
  <si>
    <t>2.Неданъчни приходи</t>
  </si>
  <si>
    <t>Приходи и доходи от собственост</t>
  </si>
  <si>
    <t>24-00</t>
  </si>
  <si>
    <t>прих. от продажба на ус., стоки и продукция</t>
  </si>
  <si>
    <t>приходи от наеми на имущество</t>
  </si>
  <si>
    <t>приходи от наеми на земя</t>
  </si>
  <si>
    <t>приходи от дивиденти</t>
  </si>
  <si>
    <t>приходи от лихви по текущи банкови сметки</t>
  </si>
  <si>
    <t>Общински такси</t>
  </si>
  <si>
    <t>27-00</t>
  </si>
  <si>
    <t>за ползв. на детски градини и др.по образов.</t>
  </si>
  <si>
    <t>за ползв. на детски ясли и др.по здравеоп.</t>
  </si>
  <si>
    <t>за ползване на домашен соц.патронаж и общински социални услуги</t>
  </si>
  <si>
    <t>за ползване на пазари, тържища и други</t>
  </si>
  <si>
    <t>за битови отпадъци</t>
  </si>
  <si>
    <t>за ползв. на общеж. и др.по образованието</t>
  </si>
  <si>
    <t>за технически услуги</t>
  </si>
  <si>
    <t>за административни услуги</t>
  </si>
  <si>
    <t>за откупуване на гробни места</t>
  </si>
  <si>
    <t>27-15</t>
  </si>
  <si>
    <t>туристически такси</t>
  </si>
  <si>
    <t>27-16</t>
  </si>
  <si>
    <t>други общински такси</t>
  </si>
  <si>
    <t>27-29</t>
  </si>
  <si>
    <t>Глоби, санкции и наказателни лихви</t>
  </si>
  <si>
    <t>28-00</t>
  </si>
  <si>
    <t>глоби, санкции, неустойки и др.</t>
  </si>
  <si>
    <t>Други неданъчни приходи</t>
  </si>
  <si>
    <t>36-00</t>
  </si>
  <si>
    <t>36-19</t>
  </si>
  <si>
    <t>Събр. и внес. ДДС и др. данъци в/у прод.</t>
  </si>
  <si>
    <t>37-00</t>
  </si>
  <si>
    <t>събран и внесен ДДС (нето) (+/-)</t>
  </si>
  <si>
    <t>37-01</t>
  </si>
  <si>
    <t>Прих. от продажба на държ. и общинско имущ.</t>
  </si>
  <si>
    <t>40-00</t>
  </si>
  <si>
    <t>приходи от продажба на ДМА</t>
  </si>
  <si>
    <t>Приходи от концесии</t>
  </si>
  <si>
    <t>41-00</t>
  </si>
  <si>
    <t>Пом., дарения и др.безвъзм. пол. суми</t>
  </si>
  <si>
    <t>45-00</t>
  </si>
  <si>
    <t>дарения, пом. и др.безвъзм.пол.суми от стр.</t>
  </si>
  <si>
    <t>45-01</t>
  </si>
  <si>
    <t>дарения, помощи и др.безвъзмездно полученисуми от чужбина</t>
  </si>
  <si>
    <t>45-02</t>
  </si>
  <si>
    <t>2.Всичко неданъчни приходи</t>
  </si>
  <si>
    <t>І.Всичко (1.Б.+2):</t>
  </si>
  <si>
    <t>Получ. трансфери субсидии от ЦБ (+) в т.ч.</t>
  </si>
  <si>
    <t>в)получени от общини целеви трансф.(субс.) за капиталови р-ди</t>
  </si>
  <si>
    <t>ІІІ.Трансфери от и за бюджетни и извънбюдж. сметки</t>
  </si>
  <si>
    <t>Трансфери м/убюдж. С/ки (нето)</t>
  </si>
  <si>
    <t>Трансфери м/у бюдж. и извънб.с/ки</t>
  </si>
  <si>
    <t>62-00</t>
  </si>
  <si>
    <t>получени трансфери (+)</t>
  </si>
  <si>
    <t>62-01</t>
  </si>
  <si>
    <t>ІV.Временни безлихвени заеми</t>
  </si>
  <si>
    <t>Всичко приходи (І+ІІ+ІІІ+ІV):</t>
  </si>
  <si>
    <t>V.Финансиране на дефицита (изл.)</t>
  </si>
  <si>
    <t>Депозити и с-ва по с-ки (нето)</t>
  </si>
  <si>
    <t>наличност в лв. по с/ки в края на периода (-)</t>
  </si>
  <si>
    <t>31-10</t>
  </si>
  <si>
    <t>% на изпълнение</t>
  </si>
  <si>
    <t>13-01</t>
  </si>
  <si>
    <t>13-02</t>
  </si>
  <si>
    <t>13-03</t>
  </si>
  <si>
    <t>13-04</t>
  </si>
  <si>
    <t>24-04</t>
  </si>
  <si>
    <t>24-05</t>
  </si>
  <si>
    <t>24-06</t>
  </si>
  <si>
    <t>24-07</t>
  </si>
  <si>
    <t>24-08</t>
  </si>
  <si>
    <t>27-01</t>
  </si>
  <si>
    <t>27-02</t>
  </si>
  <si>
    <t>27-04</t>
  </si>
  <si>
    <t>27-05</t>
  </si>
  <si>
    <t>27-07</t>
  </si>
  <si>
    <t>27-08</t>
  </si>
  <si>
    <t>27-10</t>
  </si>
  <si>
    <t>27-11</t>
  </si>
  <si>
    <t>28-02</t>
  </si>
  <si>
    <t>внасен данък върху приходите от стопанска дейност на бюдж.предприятие</t>
  </si>
  <si>
    <t>37-02</t>
  </si>
  <si>
    <t>88-00</t>
  </si>
  <si>
    <t>Всичко финансиране на дефицита (излишъка)</t>
  </si>
  <si>
    <t>31-12</t>
  </si>
  <si>
    <t>предоставени трансфери (-)</t>
  </si>
  <si>
    <t>62-02</t>
  </si>
  <si>
    <t>64-00</t>
  </si>
  <si>
    <t>64-01</t>
  </si>
  <si>
    <t>64-02</t>
  </si>
  <si>
    <t>61-02</t>
  </si>
  <si>
    <t>Трансфери от предприятието за управление на дейностите по опазване на околната среда</t>
  </si>
  <si>
    <t>План</t>
  </si>
  <si>
    <t>Отчет</t>
  </si>
  <si>
    <t>ПРИХОДИ ЗА МЕСТНИ ДЕЙНОСТИ</t>
  </si>
  <si>
    <t xml:space="preserve"> ПРИХОДИ ЗА ДЕЛЕГИРАНИ ОТ ДЪРЖАВАТА ДЕЙНОСТИ</t>
  </si>
  <si>
    <t>ВСИЧКО ПРИХОДИ  НА ОБЩИНАТА</t>
  </si>
  <si>
    <t>І.Имуществени данъци и                               неданъчни приходи</t>
  </si>
  <si>
    <t>а)обща допълваща субсидия (+)</t>
  </si>
  <si>
    <t>б)обща изравнителна субсидия (+)</t>
  </si>
  <si>
    <t>възстановен трансфер (субсидия) от ЦБ (-)</t>
  </si>
  <si>
    <t>вноски за ЦБ за минали години (-)</t>
  </si>
  <si>
    <t>31-40</t>
  </si>
  <si>
    <t>Временно съхранявани с-ва исредства на разпореждане</t>
  </si>
  <si>
    <t>31-20</t>
  </si>
  <si>
    <t>x</t>
  </si>
  <si>
    <t>20-00</t>
  </si>
  <si>
    <t>61-05</t>
  </si>
  <si>
    <t>трансфери от МТСП по програми за осигуряване на заетост</t>
  </si>
  <si>
    <t xml:space="preserve">С П Р А В К А </t>
  </si>
  <si>
    <t>Други данъци</t>
  </si>
  <si>
    <t>НАИМЕНОВАНИЕ НА ПРИХОДА</t>
  </si>
  <si>
    <t>Преводи на път</t>
  </si>
  <si>
    <t>95-13</t>
  </si>
  <si>
    <t>Друго финансиране (+,-)</t>
  </si>
  <si>
    <t>93-00</t>
  </si>
  <si>
    <t>Всичко финансиране на дефицита (излишъка) с § 88</t>
  </si>
  <si>
    <t>Всичко приходи по бюджета І+ІІ+ІІІ+ІV+V:</t>
  </si>
  <si>
    <t>40-22</t>
  </si>
  <si>
    <t>приходи от продажба на сгради</t>
  </si>
  <si>
    <t>40-29</t>
  </si>
  <si>
    <t>х</t>
  </si>
  <si>
    <t>40-40</t>
  </si>
  <si>
    <t>г)др.получени от общини целеви трансфери (субсидии) от ЦБ</t>
  </si>
  <si>
    <t>31-18</t>
  </si>
  <si>
    <t>наличност в лв. равностойност по валутни с/ки в края на периода (-)</t>
  </si>
  <si>
    <t>95-08</t>
  </si>
  <si>
    <t>преоценка на валутни наличности по с/ки и средства в страната</t>
  </si>
  <si>
    <t>95-14</t>
  </si>
  <si>
    <t>издължения по финансов лизинг и търговски кредит към местни лица</t>
  </si>
  <si>
    <t>93-17</t>
  </si>
  <si>
    <t>93-39</t>
  </si>
  <si>
    <t xml:space="preserve">друго финансиране </t>
  </si>
  <si>
    <t>Пом., дарения и др.безвъзм. пол. Суми от чужбина</t>
  </si>
  <si>
    <t>46-70</t>
  </si>
  <si>
    <t>27-17</t>
  </si>
  <si>
    <t>остатък в левова равностойност по валутни с/ки от предходния период</t>
  </si>
  <si>
    <t>95-02</t>
  </si>
  <si>
    <t>такса куче</t>
  </si>
  <si>
    <t>Окончателен годишен (патентен) данък</t>
  </si>
  <si>
    <t>1.Б.Имуществени и други данъциданъци</t>
  </si>
  <si>
    <t>01-03</t>
  </si>
  <si>
    <t>31-28</t>
  </si>
  <si>
    <t>Пара        граф</t>
  </si>
  <si>
    <t>реализирани курсови р-ки от валутни операции</t>
  </si>
  <si>
    <t>други неданъчни приходи</t>
  </si>
  <si>
    <t>36-01</t>
  </si>
  <si>
    <t>получени застрахов.обезщетения за ДМА</t>
  </si>
  <si>
    <t>36-11</t>
  </si>
  <si>
    <t>приходи от продажба на НМА</t>
  </si>
  <si>
    <t>приходи от продажба на земя</t>
  </si>
  <si>
    <t>40-30</t>
  </si>
  <si>
    <t>74-00</t>
  </si>
  <si>
    <t>74-11</t>
  </si>
  <si>
    <t>74-12</t>
  </si>
  <si>
    <t xml:space="preserve"> получени заеми (+)</t>
  </si>
  <si>
    <t xml:space="preserve"> погасени заеми (-)</t>
  </si>
  <si>
    <t>изпълнение на приходите по бюджета на община Елена към 31.12.2008 г.</t>
  </si>
  <si>
    <t>24-19</t>
  </si>
  <si>
    <t xml:space="preserve">приходи от други лихви </t>
  </si>
  <si>
    <t>Приложение №1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</si>
</sst>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/>
    <xf numFmtId="2" fontId="3" fillId="2" borderId="4" xfId="0" applyNumberFormat="1" applyFont="1" applyFill="1" applyBorder="1"/>
    <xf numFmtId="0" fontId="4" fillId="2" borderId="4" xfId="0" applyFont="1" applyFill="1" applyBorder="1" applyAlignment="1">
      <alignment horizontal="center"/>
    </xf>
    <xf numFmtId="2" fontId="4" fillId="2" borderId="4" xfId="0" applyNumberFormat="1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49" fontId="3" fillId="2" borderId="4" xfId="0" applyNumberFormat="1" applyFont="1" applyFill="1" applyBorder="1" applyAlignment="1">
      <alignment wrapText="1"/>
    </xf>
    <xf numFmtId="0" fontId="3" fillId="2" borderId="5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/>
    <xf numFmtId="1" fontId="4" fillId="2" borderId="4" xfId="0" applyNumberFormat="1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9"/>
  <sheetViews>
    <sheetView tabSelected="1" zoomScaleNormal="100" workbookViewId="0">
      <selection activeCell="A2" sqref="A2:I2"/>
    </sheetView>
  </sheetViews>
  <sheetFormatPr defaultRowHeight="12.75"/>
  <cols>
    <col min="1" max="1" width="41" style="1" customWidth="1"/>
    <col min="2" max="2" width="7.85546875" style="1" customWidth="1"/>
    <col min="3" max="3" width="13" style="1" customWidth="1"/>
    <col min="4" max="4" width="11.7109375" style="1" customWidth="1"/>
    <col min="5" max="5" width="12.28515625" style="1" customWidth="1"/>
    <col min="6" max="6" width="12" style="1" customWidth="1"/>
    <col min="7" max="7" width="13" style="1" customWidth="1"/>
    <col min="8" max="8" width="10.28515625" style="1" customWidth="1"/>
    <col min="9" max="9" width="9.7109375" style="1" customWidth="1"/>
    <col min="10" max="16384" width="9.140625" style="1"/>
  </cols>
  <sheetData>
    <row r="1" spans="1:9">
      <c r="A1" s="25" t="s">
        <v>182</v>
      </c>
      <c r="B1" s="25"/>
      <c r="C1" s="25"/>
      <c r="D1" s="25"/>
      <c r="E1" s="25"/>
      <c r="F1" s="25"/>
      <c r="G1" s="25"/>
      <c r="H1" s="25"/>
      <c r="I1" s="25"/>
    </row>
    <row r="2" spans="1:9" ht="16.5" customHeight="1">
      <c r="A2" s="26" t="s">
        <v>131</v>
      </c>
      <c r="B2" s="26"/>
      <c r="C2" s="26"/>
      <c r="D2" s="26"/>
      <c r="E2" s="26"/>
      <c r="F2" s="26"/>
      <c r="G2" s="26"/>
      <c r="H2" s="26"/>
      <c r="I2" s="26"/>
    </row>
    <row r="3" spans="1:9" ht="13.5" customHeight="1">
      <c r="A3" s="27" t="s">
        <v>179</v>
      </c>
      <c r="B3" s="27"/>
      <c r="C3" s="27"/>
      <c r="D3" s="27"/>
      <c r="E3" s="27"/>
      <c r="F3" s="27"/>
      <c r="G3" s="27"/>
      <c r="H3" s="27"/>
      <c r="I3" s="27"/>
    </row>
    <row r="4" spans="1:9" ht="60.75" customHeight="1">
      <c r="A4" s="20" t="s">
        <v>133</v>
      </c>
      <c r="B4" s="2" t="s">
        <v>165</v>
      </c>
      <c r="C4" s="28" t="s">
        <v>118</v>
      </c>
      <c r="D4" s="29"/>
      <c r="E4" s="28" t="s">
        <v>117</v>
      </c>
      <c r="F4" s="29"/>
      <c r="G4" s="28" t="s">
        <v>116</v>
      </c>
      <c r="H4" s="29"/>
      <c r="I4" s="3" t="s">
        <v>83</v>
      </c>
    </row>
    <row r="5" spans="1:9" ht="15">
      <c r="A5" s="4"/>
      <c r="B5" s="3"/>
      <c r="C5" s="5" t="s">
        <v>114</v>
      </c>
      <c r="D5" s="5" t="s">
        <v>115</v>
      </c>
      <c r="E5" s="5" t="s">
        <v>114</v>
      </c>
      <c r="F5" s="5" t="s">
        <v>115</v>
      </c>
      <c r="G5" s="5" t="s">
        <v>114</v>
      </c>
      <c r="H5" s="5" t="s">
        <v>115</v>
      </c>
      <c r="I5" s="5"/>
    </row>
    <row r="6" spans="1:9" ht="15">
      <c r="A6" s="6" t="s">
        <v>0</v>
      </c>
      <c r="B6" s="7" t="s">
        <v>1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</row>
    <row r="7" spans="1:9" ht="31.5">
      <c r="A7" s="8" t="s">
        <v>119</v>
      </c>
      <c r="B7" s="9"/>
      <c r="C7" s="10"/>
      <c r="D7" s="10"/>
      <c r="E7" s="10"/>
      <c r="F7" s="10"/>
      <c r="G7" s="10"/>
      <c r="H7" s="10"/>
      <c r="I7" s="11" t="s">
        <v>2</v>
      </c>
    </row>
    <row r="8" spans="1:9" ht="15.75">
      <c r="A8" s="10" t="s">
        <v>162</v>
      </c>
      <c r="B8" s="9"/>
      <c r="C8" s="10"/>
      <c r="D8" s="10"/>
      <c r="E8" s="10"/>
      <c r="F8" s="10"/>
      <c r="G8" s="10"/>
      <c r="H8" s="10"/>
      <c r="I8" s="11" t="s">
        <v>2</v>
      </c>
    </row>
    <row r="9" spans="1:9" ht="31.5">
      <c r="A9" s="8" t="s">
        <v>161</v>
      </c>
      <c r="B9" s="16" t="s">
        <v>163</v>
      </c>
      <c r="C9" s="10">
        <f>G9</f>
        <v>15000</v>
      </c>
      <c r="D9" s="10">
        <f>H9</f>
        <v>15310</v>
      </c>
      <c r="E9" s="12" t="s">
        <v>127</v>
      </c>
      <c r="F9" s="12" t="s">
        <v>127</v>
      </c>
      <c r="G9" s="10">
        <v>15000</v>
      </c>
      <c r="H9" s="22">
        <v>15310</v>
      </c>
      <c r="I9" s="13">
        <f>D9/C9%</f>
        <v>102.06666666666666</v>
      </c>
    </row>
    <row r="10" spans="1:9" ht="15.75">
      <c r="A10" s="10" t="s">
        <v>15</v>
      </c>
      <c r="B10" s="9" t="s">
        <v>16</v>
      </c>
      <c r="C10" s="10">
        <f t="shared" ref="C10:D15" si="0">G10</f>
        <v>299000</v>
      </c>
      <c r="D10" s="10">
        <f t="shared" si="0"/>
        <v>300049</v>
      </c>
      <c r="E10" s="12" t="s">
        <v>127</v>
      </c>
      <c r="F10" s="12" t="s">
        <v>127</v>
      </c>
      <c r="G10" s="10">
        <f>SUM(G11:G14)</f>
        <v>299000</v>
      </c>
      <c r="H10" s="10">
        <f>SUM(H11:H14)</f>
        <v>300049</v>
      </c>
      <c r="I10" s="13">
        <f>D10/C10%</f>
        <v>100.35083612040134</v>
      </c>
    </row>
    <row r="11" spans="1:9" ht="15.75">
      <c r="A11" s="14" t="s">
        <v>17</v>
      </c>
      <c r="B11" s="15" t="s">
        <v>84</v>
      </c>
      <c r="C11" s="14">
        <f t="shared" si="0"/>
        <v>60000</v>
      </c>
      <c r="D11" s="14">
        <f t="shared" si="0"/>
        <v>60219</v>
      </c>
      <c r="E11" s="6" t="s">
        <v>127</v>
      </c>
      <c r="F11" s="6" t="s">
        <v>127</v>
      </c>
      <c r="G11" s="14">
        <v>60000</v>
      </c>
      <c r="H11" s="21">
        <v>60219</v>
      </c>
      <c r="I11" s="13">
        <f t="shared" ref="I11:I73" si="1">D11/C11%</f>
        <v>100.36499999999999</v>
      </c>
    </row>
    <row r="12" spans="1:9" ht="15.75">
      <c r="A12" s="14" t="s">
        <v>18</v>
      </c>
      <c r="B12" s="15" t="s">
        <v>85</v>
      </c>
      <c r="C12" s="14">
        <f t="shared" si="0"/>
        <v>0</v>
      </c>
      <c r="D12" s="14">
        <f t="shared" si="0"/>
        <v>0</v>
      </c>
      <c r="E12" s="6" t="s">
        <v>127</v>
      </c>
      <c r="F12" s="6" t="s">
        <v>127</v>
      </c>
      <c r="G12" s="14">
        <v>0</v>
      </c>
      <c r="H12" s="21">
        <v>0</v>
      </c>
      <c r="I12" s="13" t="s">
        <v>2</v>
      </c>
    </row>
    <row r="13" spans="1:9" ht="15.75">
      <c r="A13" s="14" t="s">
        <v>19</v>
      </c>
      <c r="B13" s="15" t="s">
        <v>86</v>
      </c>
      <c r="C13" s="14">
        <f t="shared" si="0"/>
        <v>87000</v>
      </c>
      <c r="D13" s="14">
        <f t="shared" si="0"/>
        <v>87700</v>
      </c>
      <c r="E13" s="6" t="s">
        <v>127</v>
      </c>
      <c r="F13" s="6" t="s">
        <v>127</v>
      </c>
      <c r="G13" s="14">
        <v>87000</v>
      </c>
      <c r="H13" s="21">
        <v>87700</v>
      </c>
      <c r="I13" s="13">
        <f t="shared" si="1"/>
        <v>100.80459770114942</v>
      </c>
    </row>
    <row r="14" spans="1:9" ht="15.75">
      <c r="A14" s="14" t="s">
        <v>20</v>
      </c>
      <c r="B14" s="15" t="s">
        <v>87</v>
      </c>
      <c r="C14" s="14">
        <f t="shared" si="0"/>
        <v>152000</v>
      </c>
      <c r="D14" s="14">
        <f t="shared" si="0"/>
        <v>152130</v>
      </c>
      <c r="E14" s="6" t="s">
        <v>127</v>
      </c>
      <c r="F14" s="6" t="s">
        <v>127</v>
      </c>
      <c r="G14" s="14">
        <v>152000</v>
      </c>
      <c r="H14" s="21">
        <v>152130</v>
      </c>
      <c r="I14" s="13">
        <f t="shared" si="1"/>
        <v>100.08552631578948</v>
      </c>
    </row>
    <row r="15" spans="1:9" ht="15.75">
      <c r="A15" s="10" t="s">
        <v>132</v>
      </c>
      <c r="B15" s="16" t="s">
        <v>128</v>
      </c>
      <c r="C15" s="10">
        <f t="shared" si="0"/>
        <v>0</v>
      </c>
      <c r="D15" s="10">
        <f t="shared" si="0"/>
        <v>1152</v>
      </c>
      <c r="E15" s="12" t="s">
        <v>127</v>
      </c>
      <c r="F15" s="12" t="s">
        <v>127</v>
      </c>
      <c r="G15" s="10">
        <v>0</v>
      </c>
      <c r="H15" s="10">
        <v>1152</v>
      </c>
      <c r="I15" s="13" t="s">
        <v>2</v>
      </c>
    </row>
    <row r="16" spans="1:9" ht="15.75">
      <c r="A16" s="10" t="s">
        <v>21</v>
      </c>
      <c r="B16" s="9"/>
      <c r="C16" s="10">
        <f>C9+C10+C15</f>
        <v>314000</v>
      </c>
      <c r="D16" s="10">
        <f>D9+D10+D15</f>
        <v>316511</v>
      </c>
      <c r="E16" s="12" t="str">
        <f>E10</f>
        <v>x</v>
      </c>
      <c r="F16" s="12" t="str">
        <f>F10</f>
        <v>x</v>
      </c>
      <c r="G16" s="10">
        <f>G9+G10+G15</f>
        <v>314000</v>
      </c>
      <c r="H16" s="23">
        <f>H9+H10+H15</f>
        <v>316511</v>
      </c>
      <c r="I16" s="13">
        <f t="shared" si="1"/>
        <v>100.79968152866242</v>
      </c>
    </row>
    <row r="17" spans="1:9" ht="15.75">
      <c r="A17" s="14" t="s">
        <v>22</v>
      </c>
      <c r="B17" s="7"/>
      <c r="C17" s="14"/>
      <c r="D17" s="14"/>
      <c r="E17" s="14"/>
      <c r="F17" s="14"/>
      <c r="G17" s="14"/>
      <c r="H17" s="14"/>
      <c r="I17" s="13" t="s">
        <v>2</v>
      </c>
    </row>
    <row r="18" spans="1:9" ht="15.75">
      <c r="A18" s="10" t="s">
        <v>23</v>
      </c>
      <c r="B18" s="9" t="s">
        <v>24</v>
      </c>
      <c r="C18" s="10">
        <f t="shared" ref="C18:H18" si="2">SUM(C19:C24)</f>
        <v>90457</v>
      </c>
      <c r="D18" s="10">
        <f t="shared" si="2"/>
        <v>89324</v>
      </c>
      <c r="E18" s="10">
        <f t="shared" si="2"/>
        <v>0</v>
      </c>
      <c r="F18" s="10">
        <f t="shared" si="2"/>
        <v>0</v>
      </c>
      <c r="G18" s="10">
        <f t="shared" si="2"/>
        <v>90457</v>
      </c>
      <c r="H18" s="10">
        <f t="shared" si="2"/>
        <v>89324</v>
      </c>
      <c r="I18" s="13">
        <f t="shared" si="1"/>
        <v>98.747471174149041</v>
      </c>
    </row>
    <row r="19" spans="1:9" ht="15.75">
      <c r="A19" s="14" t="s">
        <v>25</v>
      </c>
      <c r="B19" s="15" t="s">
        <v>88</v>
      </c>
      <c r="C19" s="14">
        <f>G19</f>
        <v>9700</v>
      </c>
      <c r="D19" s="14">
        <f>H19</f>
        <v>9793</v>
      </c>
      <c r="E19" s="6" t="s">
        <v>127</v>
      </c>
      <c r="F19" s="6" t="s">
        <v>127</v>
      </c>
      <c r="G19" s="14">
        <v>9700</v>
      </c>
      <c r="H19" s="14">
        <v>9793</v>
      </c>
      <c r="I19" s="13">
        <f t="shared" si="1"/>
        <v>100.95876288659794</v>
      </c>
    </row>
    <row r="20" spans="1:9" ht="15.75">
      <c r="A20" s="14" t="s">
        <v>26</v>
      </c>
      <c r="B20" s="15" t="s">
        <v>89</v>
      </c>
      <c r="C20" s="14">
        <f t="shared" ref="C20:D51" si="3">G20</f>
        <v>45997</v>
      </c>
      <c r="D20" s="14">
        <f>H20</f>
        <v>44521</v>
      </c>
      <c r="E20" s="6" t="s">
        <v>127</v>
      </c>
      <c r="F20" s="6" t="s">
        <v>127</v>
      </c>
      <c r="G20" s="14">
        <v>45997</v>
      </c>
      <c r="H20" s="14">
        <v>44521</v>
      </c>
      <c r="I20" s="13">
        <f t="shared" si="1"/>
        <v>96.791095071417701</v>
      </c>
    </row>
    <row r="21" spans="1:9" ht="15.75">
      <c r="A21" s="14" t="s">
        <v>27</v>
      </c>
      <c r="B21" s="15" t="s">
        <v>90</v>
      </c>
      <c r="C21" s="14">
        <f t="shared" si="3"/>
        <v>23000</v>
      </c>
      <c r="D21" s="14">
        <f>H21</f>
        <v>23148</v>
      </c>
      <c r="E21" s="6" t="s">
        <v>127</v>
      </c>
      <c r="F21" s="6" t="s">
        <v>127</v>
      </c>
      <c r="G21" s="14">
        <v>23000</v>
      </c>
      <c r="H21" s="14">
        <v>23148</v>
      </c>
      <c r="I21" s="13">
        <f t="shared" si="1"/>
        <v>100.64347826086957</v>
      </c>
    </row>
    <row r="22" spans="1:9" ht="15.75">
      <c r="A22" s="14" t="s">
        <v>28</v>
      </c>
      <c r="B22" s="15" t="s">
        <v>91</v>
      </c>
      <c r="C22" s="14">
        <f t="shared" si="3"/>
        <v>0</v>
      </c>
      <c r="D22" s="14">
        <f>H22</f>
        <v>0</v>
      </c>
      <c r="E22" s="6" t="s">
        <v>127</v>
      </c>
      <c r="F22" s="6" t="s">
        <v>127</v>
      </c>
      <c r="G22" s="14">
        <v>0</v>
      </c>
      <c r="H22" s="14">
        <v>0</v>
      </c>
      <c r="I22" s="13" t="s">
        <v>2</v>
      </c>
    </row>
    <row r="23" spans="1:9" ht="15.75">
      <c r="A23" s="14" t="s">
        <v>29</v>
      </c>
      <c r="B23" s="15" t="s">
        <v>92</v>
      </c>
      <c r="C23" s="14">
        <f t="shared" si="3"/>
        <v>11760</v>
      </c>
      <c r="D23" s="14">
        <f>H23</f>
        <v>11766</v>
      </c>
      <c r="E23" s="6" t="s">
        <v>127</v>
      </c>
      <c r="F23" s="6" t="s">
        <v>127</v>
      </c>
      <c r="G23" s="14">
        <v>11760</v>
      </c>
      <c r="H23" s="14">
        <v>11766</v>
      </c>
      <c r="I23" s="13" t="s">
        <v>2</v>
      </c>
    </row>
    <row r="24" spans="1:9" ht="15.75">
      <c r="A24" s="14" t="s">
        <v>181</v>
      </c>
      <c r="B24" s="15" t="s">
        <v>180</v>
      </c>
      <c r="C24" s="14">
        <f>G24</f>
        <v>0</v>
      </c>
      <c r="D24" s="14">
        <f>H24</f>
        <v>96</v>
      </c>
      <c r="E24" s="6" t="s">
        <v>127</v>
      </c>
      <c r="F24" s="6" t="s">
        <v>127</v>
      </c>
      <c r="G24" s="14">
        <v>0</v>
      </c>
      <c r="H24" s="14">
        <v>96</v>
      </c>
      <c r="I24" s="13" t="s">
        <v>2</v>
      </c>
    </row>
    <row r="25" spans="1:9" ht="15.75">
      <c r="A25" s="10" t="s">
        <v>30</v>
      </c>
      <c r="B25" s="9" t="s">
        <v>31</v>
      </c>
      <c r="C25" s="10">
        <f>SUM(C26:C37)</f>
        <v>451766</v>
      </c>
      <c r="D25" s="10">
        <f>SUM(D26:D37)</f>
        <v>477113</v>
      </c>
      <c r="E25" s="6" t="s">
        <v>127</v>
      </c>
      <c r="F25" s="6" t="s">
        <v>127</v>
      </c>
      <c r="G25" s="10">
        <f>SUM(G26:G37)</f>
        <v>451766</v>
      </c>
      <c r="H25" s="10">
        <f>SUM(H26:H37)</f>
        <v>477113</v>
      </c>
      <c r="I25" s="13">
        <f t="shared" si="1"/>
        <v>105.61064799033129</v>
      </c>
    </row>
    <row r="26" spans="1:9" ht="15.75">
      <c r="A26" s="14" t="s">
        <v>32</v>
      </c>
      <c r="B26" s="15" t="s">
        <v>93</v>
      </c>
      <c r="C26" s="14">
        <f t="shared" si="3"/>
        <v>35000</v>
      </c>
      <c r="D26" s="14">
        <f t="shared" si="3"/>
        <v>35401</v>
      </c>
      <c r="E26" s="6" t="s">
        <v>127</v>
      </c>
      <c r="F26" s="6" t="s">
        <v>127</v>
      </c>
      <c r="G26" s="14">
        <v>35000</v>
      </c>
      <c r="H26" s="24">
        <v>35401</v>
      </c>
      <c r="I26" s="13">
        <f t="shared" si="1"/>
        <v>101.14571428571429</v>
      </c>
    </row>
    <row r="27" spans="1:9" ht="15.75">
      <c r="A27" s="14" t="s">
        <v>33</v>
      </c>
      <c r="B27" s="15" t="s">
        <v>94</v>
      </c>
      <c r="C27" s="14">
        <f t="shared" si="3"/>
        <v>7500</v>
      </c>
      <c r="D27" s="14">
        <f t="shared" si="3"/>
        <v>7575</v>
      </c>
      <c r="E27" s="6" t="s">
        <v>127</v>
      </c>
      <c r="F27" s="6" t="s">
        <v>127</v>
      </c>
      <c r="G27" s="14">
        <v>7500</v>
      </c>
      <c r="H27" s="14">
        <v>7575</v>
      </c>
      <c r="I27" s="13">
        <f t="shared" si="1"/>
        <v>101</v>
      </c>
    </row>
    <row r="28" spans="1:9" ht="45.75">
      <c r="A28" s="17" t="s">
        <v>34</v>
      </c>
      <c r="B28" s="15" t="s">
        <v>95</v>
      </c>
      <c r="C28" s="14">
        <f t="shared" si="3"/>
        <v>29000</v>
      </c>
      <c r="D28" s="14">
        <f t="shared" si="3"/>
        <v>29470</v>
      </c>
      <c r="E28" s="6" t="s">
        <v>127</v>
      </c>
      <c r="F28" s="6" t="s">
        <v>127</v>
      </c>
      <c r="G28" s="14">
        <v>29000</v>
      </c>
      <c r="H28" s="14">
        <v>29470</v>
      </c>
      <c r="I28" s="13">
        <f t="shared" si="1"/>
        <v>101.62068965517241</v>
      </c>
    </row>
    <row r="29" spans="1:9" ht="15.75">
      <c r="A29" s="14" t="s">
        <v>35</v>
      </c>
      <c r="B29" s="15" t="s">
        <v>96</v>
      </c>
      <c r="C29" s="14">
        <f t="shared" si="3"/>
        <v>500</v>
      </c>
      <c r="D29" s="14">
        <f t="shared" si="3"/>
        <v>401</v>
      </c>
      <c r="E29" s="6" t="s">
        <v>127</v>
      </c>
      <c r="F29" s="6" t="s">
        <v>127</v>
      </c>
      <c r="G29" s="14">
        <v>500</v>
      </c>
      <c r="H29" s="14">
        <v>401</v>
      </c>
      <c r="I29" s="13">
        <f t="shared" si="1"/>
        <v>80.2</v>
      </c>
    </row>
    <row r="30" spans="1:9" ht="15.75">
      <c r="A30" s="14" t="s">
        <v>36</v>
      </c>
      <c r="B30" s="15" t="s">
        <v>97</v>
      </c>
      <c r="C30" s="14">
        <f t="shared" si="3"/>
        <v>272742</v>
      </c>
      <c r="D30" s="14">
        <f t="shared" si="3"/>
        <v>296287</v>
      </c>
      <c r="E30" s="6" t="s">
        <v>127</v>
      </c>
      <c r="F30" s="6" t="s">
        <v>127</v>
      </c>
      <c r="G30" s="14">
        <v>272742</v>
      </c>
      <c r="H30" s="14">
        <v>296287</v>
      </c>
      <c r="I30" s="13">
        <f t="shared" si="1"/>
        <v>108.63270050083962</v>
      </c>
    </row>
    <row r="31" spans="1:9" ht="15.75">
      <c r="A31" s="14" t="s">
        <v>37</v>
      </c>
      <c r="B31" s="15" t="s">
        <v>98</v>
      </c>
      <c r="C31" s="14">
        <f t="shared" si="3"/>
        <v>2624</v>
      </c>
      <c r="D31" s="14">
        <f t="shared" si="3"/>
        <v>2624</v>
      </c>
      <c r="E31" s="6" t="s">
        <v>127</v>
      </c>
      <c r="F31" s="6" t="s">
        <v>127</v>
      </c>
      <c r="G31" s="14">
        <v>2624</v>
      </c>
      <c r="H31" s="14">
        <v>2624</v>
      </c>
      <c r="I31" s="13" t="s">
        <v>2</v>
      </c>
    </row>
    <row r="32" spans="1:9" ht="15.75">
      <c r="A32" s="14" t="s">
        <v>38</v>
      </c>
      <c r="B32" s="15" t="s">
        <v>99</v>
      </c>
      <c r="C32" s="14">
        <f t="shared" si="3"/>
        <v>35000</v>
      </c>
      <c r="D32" s="14">
        <f t="shared" si="3"/>
        <v>35901</v>
      </c>
      <c r="E32" s="6" t="s">
        <v>127</v>
      </c>
      <c r="F32" s="6" t="s">
        <v>127</v>
      </c>
      <c r="G32" s="14">
        <v>35000</v>
      </c>
      <c r="H32" s="14">
        <v>35901</v>
      </c>
      <c r="I32" s="13">
        <f t="shared" si="1"/>
        <v>102.57428571428571</v>
      </c>
    </row>
    <row r="33" spans="1:9" ht="15.75">
      <c r="A33" s="14" t="s">
        <v>39</v>
      </c>
      <c r="B33" s="15" t="s">
        <v>100</v>
      </c>
      <c r="C33" s="14">
        <f t="shared" si="3"/>
        <v>40500</v>
      </c>
      <c r="D33" s="14">
        <f t="shared" si="3"/>
        <v>40579</v>
      </c>
      <c r="E33" s="6" t="s">
        <v>127</v>
      </c>
      <c r="F33" s="6" t="s">
        <v>127</v>
      </c>
      <c r="G33" s="14">
        <v>40500</v>
      </c>
      <c r="H33" s="14">
        <v>40579</v>
      </c>
      <c r="I33" s="13">
        <f t="shared" si="1"/>
        <v>100.19506172839506</v>
      </c>
    </row>
    <row r="34" spans="1:9" ht="15.75">
      <c r="A34" s="14" t="s">
        <v>40</v>
      </c>
      <c r="B34" s="7" t="s">
        <v>41</v>
      </c>
      <c r="C34" s="14">
        <f t="shared" si="3"/>
        <v>0</v>
      </c>
      <c r="D34" s="14">
        <f t="shared" si="3"/>
        <v>0</v>
      </c>
      <c r="E34" s="6" t="s">
        <v>127</v>
      </c>
      <c r="F34" s="6" t="s">
        <v>127</v>
      </c>
      <c r="G34" s="14">
        <v>0</v>
      </c>
      <c r="H34" s="14">
        <v>0</v>
      </c>
      <c r="I34" s="13" t="s">
        <v>2</v>
      </c>
    </row>
    <row r="35" spans="1:9" ht="15.75">
      <c r="A35" s="14" t="s">
        <v>42</v>
      </c>
      <c r="B35" s="7" t="s">
        <v>43</v>
      </c>
      <c r="C35" s="14">
        <f t="shared" si="3"/>
        <v>4800</v>
      </c>
      <c r="D35" s="14">
        <f t="shared" si="3"/>
        <v>4830</v>
      </c>
      <c r="E35" s="6" t="s">
        <v>127</v>
      </c>
      <c r="F35" s="6" t="s">
        <v>127</v>
      </c>
      <c r="G35" s="14">
        <v>4800</v>
      </c>
      <c r="H35" s="14">
        <v>4830</v>
      </c>
      <c r="I35" s="13">
        <f t="shared" si="1"/>
        <v>100.625</v>
      </c>
    </row>
    <row r="36" spans="1:9" ht="15.75">
      <c r="A36" s="14" t="s">
        <v>160</v>
      </c>
      <c r="B36" s="7" t="s">
        <v>157</v>
      </c>
      <c r="C36" s="14">
        <f t="shared" si="3"/>
        <v>100</v>
      </c>
      <c r="D36" s="14">
        <f t="shared" si="3"/>
        <v>25</v>
      </c>
      <c r="E36" s="6" t="s">
        <v>143</v>
      </c>
      <c r="F36" s="6" t="s">
        <v>143</v>
      </c>
      <c r="G36" s="14">
        <v>100</v>
      </c>
      <c r="H36" s="14">
        <v>25</v>
      </c>
      <c r="I36" s="13">
        <f t="shared" si="1"/>
        <v>25</v>
      </c>
    </row>
    <row r="37" spans="1:9" ht="15.75">
      <c r="A37" s="14" t="s">
        <v>44</v>
      </c>
      <c r="B37" s="7" t="s">
        <v>45</v>
      </c>
      <c r="C37" s="14">
        <f t="shared" si="3"/>
        <v>24000</v>
      </c>
      <c r="D37" s="14">
        <f t="shared" si="3"/>
        <v>24020</v>
      </c>
      <c r="E37" s="6" t="s">
        <v>127</v>
      </c>
      <c r="F37" s="6" t="s">
        <v>127</v>
      </c>
      <c r="G37" s="14">
        <v>24000</v>
      </c>
      <c r="H37" s="14">
        <v>24020</v>
      </c>
      <c r="I37" s="13">
        <f t="shared" si="1"/>
        <v>100.08333333333333</v>
      </c>
    </row>
    <row r="38" spans="1:9" ht="15.75">
      <c r="A38" s="10" t="s">
        <v>46</v>
      </c>
      <c r="B38" s="9" t="s">
        <v>47</v>
      </c>
      <c r="C38" s="10">
        <f t="shared" ref="C38:H38" si="4">C39</f>
        <v>2590</v>
      </c>
      <c r="D38" s="10">
        <f t="shared" si="4"/>
        <v>2593</v>
      </c>
      <c r="E38" s="12" t="str">
        <f t="shared" si="4"/>
        <v>x</v>
      </c>
      <c r="F38" s="12" t="str">
        <f t="shared" si="4"/>
        <v>x</v>
      </c>
      <c r="G38" s="10">
        <f t="shared" si="4"/>
        <v>2590</v>
      </c>
      <c r="H38" s="10">
        <f t="shared" si="4"/>
        <v>2593</v>
      </c>
      <c r="I38" s="13">
        <f t="shared" si="1"/>
        <v>100.11583011583012</v>
      </c>
    </row>
    <row r="39" spans="1:9" ht="15.75">
      <c r="A39" s="14" t="s">
        <v>48</v>
      </c>
      <c r="B39" s="15" t="s">
        <v>101</v>
      </c>
      <c r="C39" s="14">
        <f t="shared" si="3"/>
        <v>2590</v>
      </c>
      <c r="D39" s="14">
        <f t="shared" si="3"/>
        <v>2593</v>
      </c>
      <c r="E39" s="6" t="s">
        <v>127</v>
      </c>
      <c r="F39" s="6" t="s">
        <v>127</v>
      </c>
      <c r="G39" s="14">
        <v>2590</v>
      </c>
      <c r="H39" s="14">
        <v>2593</v>
      </c>
      <c r="I39" s="13">
        <f t="shared" si="1"/>
        <v>100.11583011583012</v>
      </c>
    </row>
    <row r="40" spans="1:9" ht="15.75">
      <c r="A40" s="10" t="s">
        <v>49</v>
      </c>
      <c r="B40" s="9" t="s">
        <v>50</v>
      </c>
      <c r="C40" s="10">
        <f>SUM(C41:C43)</f>
        <v>118</v>
      </c>
      <c r="D40" s="10">
        <f>SUM(D41:D43)</f>
        <v>-149</v>
      </c>
      <c r="E40" s="12" t="str">
        <f>E43</f>
        <v>x</v>
      </c>
      <c r="F40" s="12" t="str">
        <f>F43</f>
        <v>x</v>
      </c>
      <c r="G40" s="10">
        <f>SUM(G41:G43)</f>
        <v>118</v>
      </c>
      <c r="H40" s="10">
        <f>SUM(H41:H43)</f>
        <v>-149</v>
      </c>
      <c r="I40" s="13" t="s">
        <v>2</v>
      </c>
    </row>
    <row r="41" spans="1:9" ht="30.75">
      <c r="A41" s="17" t="s">
        <v>166</v>
      </c>
      <c r="B41" s="7" t="s">
        <v>168</v>
      </c>
      <c r="C41" s="14">
        <f t="shared" si="3"/>
        <v>0</v>
      </c>
      <c r="D41" s="14">
        <f t="shared" si="3"/>
        <v>-267</v>
      </c>
      <c r="E41" s="12">
        <v>0</v>
      </c>
      <c r="F41" s="12">
        <v>0</v>
      </c>
      <c r="G41" s="10">
        <v>0</v>
      </c>
      <c r="H41" s="10">
        <v>-267</v>
      </c>
      <c r="I41" s="13"/>
    </row>
    <row r="42" spans="1:9" ht="30.75">
      <c r="A42" s="17" t="s">
        <v>169</v>
      </c>
      <c r="B42" s="7" t="s">
        <v>170</v>
      </c>
      <c r="C42" s="14">
        <f t="shared" si="3"/>
        <v>118</v>
      </c>
      <c r="D42" s="14">
        <f t="shared" si="3"/>
        <v>118</v>
      </c>
      <c r="E42" s="12">
        <v>0</v>
      </c>
      <c r="F42" s="12">
        <v>0</v>
      </c>
      <c r="G42" s="10">
        <v>118</v>
      </c>
      <c r="H42" s="10">
        <v>118</v>
      </c>
      <c r="I42" s="13"/>
    </row>
    <row r="43" spans="1:9" ht="15.75">
      <c r="A43" s="14" t="s">
        <v>167</v>
      </c>
      <c r="B43" s="7" t="s">
        <v>51</v>
      </c>
      <c r="C43" s="14">
        <f t="shared" si="3"/>
        <v>0</v>
      </c>
      <c r="D43" s="14">
        <f t="shared" si="3"/>
        <v>0</v>
      </c>
      <c r="E43" s="6" t="s">
        <v>127</v>
      </c>
      <c r="F43" s="6" t="s">
        <v>127</v>
      </c>
      <c r="G43" s="14">
        <v>0</v>
      </c>
      <c r="H43" s="14">
        <v>0</v>
      </c>
      <c r="I43" s="13" t="s">
        <v>2</v>
      </c>
    </row>
    <row r="44" spans="1:9" ht="15.75">
      <c r="A44" s="10" t="s">
        <v>52</v>
      </c>
      <c r="B44" s="9" t="s">
        <v>53</v>
      </c>
      <c r="C44" s="10">
        <f t="shared" ref="C44:H44" si="5">SUM(C45:C46)</f>
        <v>-36731</v>
      </c>
      <c r="D44" s="10">
        <f t="shared" si="5"/>
        <v>-14736</v>
      </c>
      <c r="E44" s="10">
        <f t="shared" si="5"/>
        <v>0</v>
      </c>
      <c r="F44" s="10">
        <f t="shared" si="5"/>
        <v>0</v>
      </c>
      <c r="G44" s="10">
        <f t="shared" si="5"/>
        <v>-36731</v>
      </c>
      <c r="H44" s="10">
        <f t="shared" si="5"/>
        <v>-14736</v>
      </c>
      <c r="I44" s="13">
        <f t="shared" si="1"/>
        <v>40.118700824916282</v>
      </c>
    </row>
    <row r="45" spans="1:9" ht="24.75" customHeight="1">
      <c r="A45" s="14" t="s">
        <v>54</v>
      </c>
      <c r="B45" s="7" t="s">
        <v>55</v>
      </c>
      <c r="C45" s="14">
        <f t="shared" si="3"/>
        <v>-31731</v>
      </c>
      <c r="D45" s="14">
        <f t="shared" si="3"/>
        <v>-10800</v>
      </c>
      <c r="E45" s="6" t="s">
        <v>127</v>
      </c>
      <c r="F45" s="6" t="s">
        <v>127</v>
      </c>
      <c r="G45" s="14">
        <v>-31731</v>
      </c>
      <c r="H45" s="14">
        <v>-10800</v>
      </c>
      <c r="I45" s="13">
        <f t="shared" si="1"/>
        <v>34.036116100973814</v>
      </c>
    </row>
    <row r="46" spans="1:9" ht="45.75">
      <c r="A46" s="17" t="s">
        <v>102</v>
      </c>
      <c r="B46" s="7" t="s">
        <v>103</v>
      </c>
      <c r="C46" s="14">
        <f t="shared" si="3"/>
        <v>-5000</v>
      </c>
      <c r="D46" s="14">
        <f t="shared" si="3"/>
        <v>-3936</v>
      </c>
      <c r="E46" s="6" t="s">
        <v>127</v>
      </c>
      <c r="F46" s="6" t="s">
        <v>127</v>
      </c>
      <c r="G46" s="14">
        <v>-5000</v>
      </c>
      <c r="H46" s="14">
        <v>-3936</v>
      </c>
      <c r="I46" s="13">
        <f t="shared" si="1"/>
        <v>78.72</v>
      </c>
    </row>
    <row r="47" spans="1:9" ht="15.75">
      <c r="A47" s="10" t="s">
        <v>56</v>
      </c>
      <c r="B47" s="9" t="s">
        <v>57</v>
      </c>
      <c r="C47" s="10">
        <f>SUM(C48:C51)</f>
        <v>268649</v>
      </c>
      <c r="D47" s="10">
        <f>SUM(D48:D51)</f>
        <v>164935</v>
      </c>
      <c r="E47" s="12" t="s">
        <v>127</v>
      </c>
      <c r="F47" s="6" t="s">
        <v>127</v>
      </c>
      <c r="G47" s="10">
        <f>SUM(G48:G51)</f>
        <v>268649</v>
      </c>
      <c r="H47" s="10">
        <f>SUM(H48:H51)</f>
        <v>164935</v>
      </c>
      <c r="I47" s="13">
        <f t="shared" si="1"/>
        <v>61.394235601100327</v>
      </c>
    </row>
    <row r="48" spans="1:9" ht="15.75">
      <c r="A48" s="14" t="s">
        <v>141</v>
      </c>
      <c r="B48" s="7" t="s">
        <v>140</v>
      </c>
      <c r="C48" s="14">
        <f t="shared" si="3"/>
        <v>100400</v>
      </c>
      <c r="D48" s="14">
        <f t="shared" si="3"/>
        <v>20232</v>
      </c>
      <c r="E48" s="6" t="s">
        <v>127</v>
      </c>
      <c r="F48" s="6" t="s">
        <v>127</v>
      </c>
      <c r="G48" s="14">
        <v>100400</v>
      </c>
      <c r="H48" s="14">
        <v>20232</v>
      </c>
      <c r="I48" s="13">
        <f t="shared" si="1"/>
        <v>20.151394422310759</v>
      </c>
    </row>
    <row r="49" spans="1:9" ht="15.75">
      <c r="A49" s="14" t="s">
        <v>58</v>
      </c>
      <c r="B49" s="7" t="s">
        <v>142</v>
      </c>
      <c r="C49" s="14">
        <f t="shared" si="3"/>
        <v>102386</v>
      </c>
      <c r="D49" s="14">
        <f t="shared" si="3"/>
        <v>102638</v>
      </c>
      <c r="E49" s="6" t="s">
        <v>143</v>
      </c>
      <c r="F49" s="6" t="s">
        <v>143</v>
      </c>
      <c r="G49" s="14">
        <v>102386</v>
      </c>
      <c r="H49" s="14">
        <v>102638</v>
      </c>
      <c r="I49" s="13">
        <f t="shared" si="1"/>
        <v>100.24612740023049</v>
      </c>
    </row>
    <row r="50" spans="1:9" ht="15.75">
      <c r="A50" s="14" t="s">
        <v>171</v>
      </c>
      <c r="B50" s="7" t="s">
        <v>173</v>
      </c>
      <c r="C50" s="14">
        <f>G50</f>
        <v>4954</v>
      </c>
      <c r="D50" s="14">
        <f>H50</f>
        <v>4954</v>
      </c>
      <c r="E50" s="6" t="s">
        <v>143</v>
      </c>
      <c r="F50" s="6" t="s">
        <v>143</v>
      </c>
      <c r="G50" s="14">
        <v>4954</v>
      </c>
      <c r="H50" s="14">
        <v>4954</v>
      </c>
      <c r="I50" s="13" t="s">
        <v>2</v>
      </c>
    </row>
    <row r="51" spans="1:9" ht="15.75">
      <c r="A51" s="14" t="s">
        <v>172</v>
      </c>
      <c r="B51" s="7" t="s">
        <v>144</v>
      </c>
      <c r="C51" s="14">
        <f t="shared" si="3"/>
        <v>60909</v>
      </c>
      <c r="D51" s="14">
        <f t="shared" si="3"/>
        <v>37111</v>
      </c>
      <c r="E51" s="6" t="s">
        <v>127</v>
      </c>
      <c r="F51" s="6" t="s">
        <v>127</v>
      </c>
      <c r="G51" s="14">
        <v>60909</v>
      </c>
      <c r="H51" s="14">
        <v>37111</v>
      </c>
      <c r="I51" s="13">
        <f t="shared" si="1"/>
        <v>60.928598400893129</v>
      </c>
    </row>
    <row r="52" spans="1:9" ht="15.75">
      <c r="A52" s="10" t="s">
        <v>59</v>
      </c>
      <c r="B52" s="9" t="s">
        <v>60</v>
      </c>
      <c r="C52" s="10">
        <f t="shared" ref="C52:D56" si="6">G52</f>
        <v>2800</v>
      </c>
      <c r="D52" s="10">
        <f>H52</f>
        <v>4012</v>
      </c>
      <c r="E52" s="12" t="s">
        <v>127</v>
      </c>
      <c r="F52" s="12" t="s">
        <v>127</v>
      </c>
      <c r="G52" s="10">
        <v>2800</v>
      </c>
      <c r="H52" s="10">
        <v>4012</v>
      </c>
      <c r="I52" s="13">
        <f t="shared" si="1"/>
        <v>143.28571428571428</v>
      </c>
    </row>
    <row r="53" spans="1:9" ht="15.75">
      <c r="A53" s="10" t="s">
        <v>61</v>
      </c>
      <c r="B53" s="9" t="s">
        <v>62</v>
      </c>
      <c r="C53" s="10">
        <f>SUM(C54:C55)</f>
        <v>18577</v>
      </c>
      <c r="D53" s="10">
        <f>SUM(D54:D55)</f>
        <v>18577</v>
      </c>
      <c r="E53" s="12" t="s">
        <v>127</v>
      </c>
      <c r="F53" s="12" t="s">
        <v>127</v>
      </c>
      <c r="G53" s="10">
        <f>SUM(G54:G55)</f>
        <v>18577</v>
      </c>
      <c r="H53" s="10">
        <f>SUM(H54:H55)</f>
        <v>18577</v>
      </c>
      <c r="I53" s="13">
        <f t="shared" si="1"/>
        <v>100</v>
      </c>
    </row>
    <row r="54" spans="1:9" ht="15.75">
      <c r="A54" s="14" t="s">
        <v>63</v>
      </c>
      <c r="B54" s="7" t="s">
        <v>64</v>
      </c>
      <c r="C54" s="14">
        <f t="shared" si="6"/>
        <v>18577</v>
      </c>
      <c r="D54" s="14">
        <f t="shared" si="6"/>
        <v>18577</v>
      </c>
      <c r="E54" s="6" t="s">
        <v>127</v>
      </c>
      <c r="F54" s="6" t="s">
        <v>127</v>
      </c>
      <c r="G54" s="14">
        <v>18577</v>
      </c>
      <c r="H54" s="14">
        <v>18577</v>
      </c>
      <c r="I54" s="13">
        <f t="shared" si="1"/>
        <v>100</v>
      </c>
    </row>
    <row r="55" spans="1:9" ht="15.75">
      <c r="A55" s="14" t="s">
        <v>65</v>
      </c>
      <c r="B55" s="7" t="s">
        <v>66</v>
      </c>
      <c r="C55" s="14">
        <f t="shared" si="6"/>
        <v>0</v>
      </c>
      <c r="D55" s="14">
        <f t="shared" si="6"/>
        <v>0</v>
      </c>
      <c r="E55" s="6" t="s">
        <v>127</v>
      </c>
      <c r="F55" s="6" t="s">
        <v>127</v>
      </c>
      <c r="G55" s="14">
        <v>0</v>
      </c>
      <c r="H55" s="14">
        <v>0</v>
      </c>
      <c r="I55" s="13" t="s">
        <v>2</v>
      </c>
    </row>
    <row r="56" spans="1:9" ht="30.75">
      <c r="A56" s="17" t="s">
        <v>155</v>
      </c>
      <c r="B56" s="7" t="s">
        <v>156</v>
      </c>
      <c r="C56" s="14">
        <f t="shared" si="6"/>
        <v>4768</v>
      </c>
      <c r="D56" s="14">
        <f t="shared" si="6"/>
        <v>4768</v>
      </c>
      <c r="E56" s="6" t="s">
        <v>127</v>
      </c>
      <c r="F56" s="6" t="s">
        <v>127</v>
      </c>
      <c r="G56" s="14">
        <v>4768</v>
      </c>
      <c r="H56" s="14">
        <v>4768</v>
      </c>
      <c r="I56" s="13" t="s">
        <v>2</v>
      </c>
    </row>
    <row r="57" spans="1:9" ht="15.75">
      <c r="A57" s="10" t="s">
        <v>67</v>
      </c>
      <c r="B57" s="9"/>
      <c r="C57" s="10">
        <f>C18+C25+C38+C40+C44+C47+C52+C53+C56</f>
        <v>802994</v>
      </c>
      <c r="D57" s="10">
        <f>D18+D25+D38+D40+D44+D47+D52+D53+D56</f>
        <v>746437</v>
      </c>
      <c r="E57" s="12" t="s">
        <v>127</v>
      </c>
      <c r="F57" s="12" t="s">
        <v>127</v>
      </c>
      <c r="G57" s="10">
        <f>G18+G25+G38+G40+G44+G47+G52+G53+G56</f>
        <v>802994</v>
      </c>
      <c r="H57" s="10">
        <f>H18+H25+H38+H40+H44+H47+H52+H53+H56</f>
        <v>746437</v>
      </c>
      <c r="I57" s="13">
        <f t="shared" si="1"/>
        <v>92.956734421427811</v>
      </c>
    </row>
    <row r="58" spans="1:9" ht="15.75">
      <c r="A58" s="10" t="s">
        <v>68</v>
      </c>
      <c r="B58" s="9"/>
      <c r="C58" s="10">
        <f>C16+C57</f>
        <v>1116994</v>
      </c>
      <c r="D58" s="10">
        <f>D16+D57</f>
        <v>1062948</v>
      </c>
      <c r="E58" s="12" t="s">
        <v>127</v>
      </c>
      <c r="F58" s="12" t="s">
        <v>127</v>
      </c>
      <c r="G58" s="10">
        <f>G16+G57</f>
        <v>1116994</v>
      </c>
      <c r="H58" s="10">
        <f>H16+H57</f>
        <v>1062948</v>
      </c>
      <c r="I58" s="13">
        <f t="shared" si="1"/>
        <v>95.161478038377993</v>
      </c>
    </row>
    <row r="59" spans="1:9" ht="15.75">
      <c r="A59" s="10" t="s">
        <v>3</v>
      </c>
      <c r="B59" s="9" t="s">
        <v>4</v>
      </c>
      <c r="C59" s="10">
        <f t="shared" ref="C59:H59" si="7">C60</f>
        <v>6417729</v>
      </c>
      <c r="D59" s="10">
        <f t="shared" si="7"/>
        <v>6417729</v>
      </c>
      <c r="E59" s="10">
        <f t="shared" si="7"/>
        <v>3872219</v>
      </c>
      <c r="F59" s="10">
        <f t="shared" si="7"/>
        <v>3872219</v>
      </c>
      <c r="G59" s="10">
        <f t="shared" si="7"/>
        <v>2545510</v>
      </c>
      <c r="H59" s="10">
        <f t="shared" si="7"/>
        <v>2545510</v>
      </c>
      <c r="I59" s="13">
        <f t="shared" si="1"/>
        <v>100</v>
      </c>
    </row>
    <row r="60" spans="1:9" ht="15.75">
      <c r="A60" s="14" t="s">
        <v>69</v>
      </c>
      <c r="B60" s="15" t="s">
        <v>82</v>
      </c>
      <c r="C60" s="14">
        <f t="shared" ref="C60:H60" si="8">SUM(C61:C67)</f>
        <v>6417729</v>
      </c>
      <c r="D60" s="14">
        <f t="shared" si="8"/>
        <v>6417729</v>
      </c>
      <c r="E60" s="14">
        <f t="shared" si="8"/>
        <v>3872219</v>
      </c>
      <c r="F60" s="14">
        <f t="shared" si="8"/>
        <v>3872219</v>
      </c>
      <c r="G60" s="14">
        <f t="shared" si="8"/>
        <v>2545510</v>
      </c>
      <c r="H60" s="14">
        <f t="shared" si="8"/>
        <v>2545510</v>
      </c>
      <c r="I60" s="13">
        <f t="shared" si="1"/>
        <v>100</v>
      </c>
    </row>
    <row r="61" spans="1:9" ht="15.75">
      <c r="A61" s="14" t="s">
        <v>120</v>
      </c>
      <c r="B61" s="15" t="s">
        <v>5</v>
      </c>
      <c r="C61" s="14">
        <f>E61</f>
        <v>3499850</v>
      </c>
      <c r="D61" s="14">
        <f>F61</f>
        <v>3499850</v>
      </c>
      <c r="E61" s="14">
        <v>3499850</v>
      </c>
      <c r="F61" s="14">
        <v>3499850</v>
      </c>
      <c r="G61" s="6" t="s">
        <v>127</v>
      </c>
      <c r="H61" s="6" t="s">
        <v>127</v>
      </c>
      <c r="I61" s="13">
        <f t="shared" si="1"/>
        <v>100</v>
      </c>
    </row>
    <row r="62" spans="1:9" ht="24" customHeight="1">
      <c r="A62" s="14" t="s">
        <v>121</v>
      </c>
      <c r="B62" s="15" t="s">
        <v>106</v>
      </c>
      <c r="C62" s="14">
        <f>G62</f>
        <v>587964</v>
      </c>
      <c r="D62" s="14">
        <f>H62</f>
        <v>587964</v>
      </c>
      <c r="E62" s="6" t="s">
        <v>127</v>
      </c>
      <c r="F62" s="6" t="s">
        <v>127</v>
      </c>
      <c r="G62" s="14">
        <v>587964</v>
      </c>
      <c r="H62" s="14">
        <v>587964</v>
      </c>
      <c r="I62" s="13">
        <f t="shared" si="1"/>
        <v>100</v>
      </c>
    </row>
    <row r="63" spans="1:9" ht="22.5" customHeight="1">
      <c r="A63" s="14" t="s">
        <v>70</v>
      </c>
      <c r="B63" s="7" t="s">
        <v>6</v>
      </c>
      <c r="C63" s="14">
        <f>E63+G63</f>
        <v>2073376</v>
      </c>
      <c r="D63" s="14">
        <f>F63+H63</f>
        <v>2073376</v>
      </c>
      <c r="E63" s="14">
        <v>134612</v>
      </c>
      <c r="F63" s="14">
        <v>134612</v>
      </c>
      <c r="G63" s="14">
        <v>1938764</v>
      </c>
      <c r="H63" s="14">
        <v>1938764</v>
      </c>
      <c r="I63" s="13">
        <f t="shared" si="1"/>
        <v>100.00000000000001</v>
      </c>
    </row>
    <row r="64" spans="1:9" ht="32.25" customHeight="1">
      <c r="A64" s="17" t="s">
        <v>145</v>
      </c>
      <c r="B64" s="7" t="s">
        <v>146</v>
      </c>
      <c r="C64" s="14">
        <f>E64+G64</f>
        <v>64343</v>
      </c>
      <c r="D64" s="24">
        <f>F64+H64</f>
        <v>64343</v>
      </c>
      <c r="E64" s="14">
        <v>45561</v>
      </c>
      <c r="F64" s="14">
        <v>45561</v>
      </c>
      <c r="G64" s="14">
        <v>18782</v>
      </c>
      <c r="H64" s="14">
        <v>18782</v>
      </c>
      <c r="I64" s="13" t="s">
        <v>2</v>
      </c>
    </row>
    <row r="65" spans="1:9" ht="28.5" customHeight="1">
      <c r="A65" s="17" t="s">
        <v>145</v>
      </c>
      <c r="B65" s="7" t="s">
        <v>164</v>
      </c>
      <c r="C65" s="14">
        <f>E65</f>
        <v>192196</v>
      </c>
      <c r="D65" s="24">
        <f>F65+H65</f>
        <v>192196</v>
      </c>
      <c r="E65" s="14">
        <v>192196</v>
      </c>
      <c r="F65" s="14">
        <v>192196</v>
      </c>
      <c r="G65" s="14">
        <v>0</v>
      </c>
      <c r="H65" s="14">
        <v>0</v>
      </c>
      <c r="I65" s="13">
        <f t="shared" si="1"/>
        <v>100</v>
      </c>
    </row>
    <row r="66" spans="1:9" ht="30.75">
      <c r="A66" s="18" t="s">
        <v>122</v>
      </c>
      <c r="B66" s="7" t="s">
        <v>126</v>
      </c>
      <c r="C66" s="14">
        <f>E66+G66</f>
        <v>0</v>
      </c>
      <c r="D66" s="14">
        <f>F66+H66</f>
        <v>0</v>
      </c>
      <c r="E66" s="14">
        <v>0</v>
      </c>
      <c r="F66" s="14">
        <v>0</v>
      </c>
      <c r="G66" s="14">
        <v>0</v>
      </c>
      <c r="H66" s="14">
        <v>0</v>
      </c>
      <c r="I66" s="13" t="s">
        <v>2</v>
      </c>
    </row>
    <row r="67" spans="1:9" ht="15.75" customHeight="1">
      <c r="A67" s="17" t="s">
        <v>123</v>
      </c>
      <c r="B67" s="7" t="s">
        <v>124</v>
      </c>
      <c r="C67" s="14">
        <f>E67+G67</f>
        <v>0</v>
      </c>
      <c r="D67" s="14">
        <f>F67+H67</f>
        <v>0</v>
      </c>
      <c r="E67" s="14">
        <v>0</v>
      </c>
      <c r="F67" s="14">
        <v>0</v>
      </c>
      <c r="G67" s="14">
        <v>0</v>
      </c>
      <c r="H67" s="14">
        <v>0</v>
      </c>
      <c r="I67" s="13" t="s">
        <v>2</v>
      </c>
    </row>
    <row r="68" spans="1:9" ht="15.75">
      <c r="A68" s="10" t="s">
        <v>7</v>
      </c>
      <c r="B68" s="9"/>
      <c r="C68" s="10">
        <f t="shared" ref="C68:H68" si="9">C59</f>
        <v>6417729</v>
      </c>
      <c r="D68" s="10">
        <f t="shared" si="9"/>
        <v>6417729</v>
      </c>
      <c r="E68" s="10">
        <f t="shared" si="9"/>
        <v>3872219</v>
      </c>
      <c r="F68" s="10">
        <f t="shared" si="9"/>
        <v>3872219</v>
      </c>
      <c r="G68" s="10">
        <f t="shared" si="9"/>
        <v>2545510</v>
      </c>
      <c r="H68" s="10">
        <f t="shared" si="9"/>
        <v>2545510</v>
      </c>
      <c r="I68" s="13">
        <f t="shared" si="1"/>
        <v>100</v>
      </c>
    </row>
    <row r="69" spans="1:9" ht="31.5">
      <c r="A69" s="8" t="s">
        <v>71</v>
      </c>
      <c r="B69" s="9"/>
      <c r="C69" s="10" t="s">
        <v>2</v>
      </c>
      <c r="D69" s="10" t="s">
        <v>2</v>
      </c>
      <c r="E69" s="10" t="s">
        <v>2</v>
      </c>
      <c r="F69" s="10" t="s">
        <v>2</v>
      </c>
      <c r="G69" s="10"/>
      <c r="H69" s="10"/>
      <c r="I69" s="13" t="s">
        <v>2</v>
      </c>
    </row>
    <row r="70" spans="1:9" ht="15.75">
      <c r="A70" s="10" t="s">
        <v>72</v>
      </c>
      <c r="B70" s="9" t="s">
        <v>8</v>
      </c>
      <c r="C70" s="10">
        <f t="shared" ref="C70:H70" si="10">SUM(C71:C73)</f>
        <v>884878</v>
      </c>
      <c r="D70" s="10">
        <f t="shared" si="10"/>
        <v>795302</v>
      </c>
      <c r="E70" s="10">
        <f t="shared" si="10"/>
        <v>347665</v>
      </c>
      <c r="F70" s="10">
        <f t="shared" si="10"/>
        <v>269445</v>
      </c>
      <c r="G70" s="10">
        <f t="shared" si="10"/>
        <v>537213</v>
      </c>
      <c r="H70" s="10">
        <f t="shared" si="10"/>
        <v>525857</v>
      </c>
      <c r="I70" s="13">
        <f t="shared" si="1"/>
        <v>89.877022595205204</v>
      </c>
    </row>
    <row r="71" spans="1:9" ht="24" customHeight="1">
      <c r="A71" s="14" t="s">
        <v>75</v>
      </c>
      <c r="B71" s="7" t="s">
        <v>9</v>
      </c>
      <c r="C71" s="14">
        <f t="shared" ref="C71:D73" si="11">E71+G71</f>
        <v>558297</v>
      </c>
      <c r="D71" s="14">
        <f t="shared" si="11"/>
        <v>558297</v>
      </c>
      <c r="E71" s="14">
        <v>21084</v>
      </c>
      <c r="F71" s="14">
        <v>21084</v>
      </c>
      <c r="G71" s="14">
        <v>537213</v>
      </c>
      <c r="H71" s="14">
        <v>537213</v>
      </c>
      <c r="I71" s="13">
        <f t="shared" si="1"/>
        <v>100</v>
      </c>
    </row>
    <row r="72" spans="1:9" ht="15.75">
      <c r="A72" s="14" t="s">
        <v>107</v>
      </c>
      <c r="B72" s="7" t="s">
        <v>112</v>
      </c>
      <c r="C72" s="14">
        <f t="shared" si="11"/>
        <v>0</v>
      </c>
      <c r="D72" s="14">
        <f t="shared" si="11"/>
        <v>-89576</v>
      </c>
      <c r="E72" s="14">
        <v>0</v>
      </c>
      <c r="F72" s="14">
        <v>-78220</v>
      </c>
      <c r="G72" s="14">
        <v>0</v>
      </c>
      <c r="H72" s="14">
        <v>-11356</v>
      </c>
      <c r="I72" s="13" t="s">
        <v>2</v>
      </c>
    </row>
    <row r="73" spans="1:9" ht="30.75">
      <c r="A73" s="17" t="s">
        <v>130</v>
      </c>
      <c r="B73" s="7" t="s">
        <v>129</v>
      </c>
      <c r="C73" s="14">
        <f t="shared" si="11"/>
        <v>326581</v>
      </c>
      <c r="D73" s="14">
        <f>F73+H73</f>
        <v>326581</v>
      </c>
      <c r="E73" s="14">
        <v>326581</v>
      </c>
      <c r="F73" s="14">
        <v>326581</v>
      </c>
      <c r="G73" s="14">
        <v>0</v>
      </c>
      <c r="H73" s="14">
        <v>0</v>
      </c>
      <c r="I73" s="13">
        <f t="shared" si="1"/>
        <v>100</v>
      </c>
    </row>
    <row r="74" spans="1:9" ht="15.75">
      <c r="A74" s="10" t="s">
        <v>73</v>
      </c>
      <c r="B74" s="9" t="s">
        <v>74</v>
      </c>
      <c r="C74" s="10">
        <f t="shared" ref="C74:H74" si="12">SUM(C75:C76)</f>
        <v>231827</v>
      </c>
      <c r="D74" s="10">
        <f t="shared" si="12"/>
        <v>231425</v>
      </c>
      <c r="E74" s="10">
        <f>SUM(E75:E76)</f>
        <v>0</v>
      </c>
      <c r="F74" s="10">
        <f t="shared" si="12"/>
        <v>0</v>
      </c>
      <c r="G74" s="10">
        <f t="shared" si="12"/>
        <v>231827</v>
      </c>
      <c r="H74" s="10">
        <f t="shared" si="12"/>
        <v>231425</v>
      </c>
      <c r="I74" s="13" t="s">
        <v>2</v>
      </c>
    </row>
    <row r="75" spans="1:9" ht="15" customHeight="1">
      <c r="A75" s="14" t="s">
        <v>75</v>
      </c>
      <c r="B75" s="7" t="s">
        <v>76</v>
      </c>
      <c r="C75" s="14">
        <f>E75+G75</f>
        <v>231827</v>
      </c>
      <c r="D75" s="14">
        <f>F75+H75</f>
        <v>231827</v>
      </c>
      <c r="E75" s="14">
        <v>0</v>
      </c>
      <c r="F75" s="14">
        <v>0</v>
      </c>
      <c r="G75" s="14">
        <v>231827</v>
      </c>
      <c r="H75" s="14">
        <v>231827</v>
      </c>
      <c r="I75" s="13" t="s">
        <v>2</v>
      </c>
    </row>
    <row r="76" spans="1:9" ht="15.75">
      <c r="A76" s="14" t="s">
        <v>107</v>
      </c>
      <c r="B76" s="7" t="s">
        <v>108</v>
      </c>
      <c r="C76" s="14">
        <f>E76+G76</f>
        <v>0</v>
      </c>
      <c r="D76" s="14">
        <f>F76+H76</f>
        <v>-402</v>
      </c>
      <c r="E76" s="14">
        <v>0</v>
      </c>
      <c r="F76" s="14">
        <v>0</v>
      </c>
      <c r="G76" s="14">
        <v>0</v>
      </c>
      <c r="H76" s="14">
        <v>-402</v>
      </c>
      <c r="I76" s="13" t="s">
        <v>2</v>
      </c>
    </row>
    <row r="77" spans="1:9" ht="47.25">
      <c r="A77" s="8" t="s">
        <v>113</v>
      </c>
      <c r="B77" s="9" t="s">
        <v>109</v>
      </c>
      <c r="C77" s="10">
        <f>SUM(C78:C79)</f>
        <v>0</v>
      </c>
      <c r="D77" s="10">
        <f>SUM(D78:D79)</f>
        <v>0</v>
      </c>
      <c r="E77" s="12" t="s">
        <v>127</v>
      </c>
      <c r="F77" s="12" t="s">
        <v>127</v>
      </c>
      <c r="G77" s="10">
        <f>SUM(G78:G79)</f>
        <v>0</v>
      </c>
      <c r="H77" s="10">
        <f>SUM(H78:H79)</f>
        <v>0</v>
      </c>
      <c r="I77" s="13" t="s">
        <v>2</v>
      </c>
    </row>
    <row r="78" spans="1:9" ht="15.75">
      <c r="A78" s="14" t="s">
        <v>75</v>
      </c>
      <c r="B78" s="7" t="s">
        <v>110</v>
      </c>
      <c r="C78" s="14">
        <f>G78</f>
        <v>0</v>
      </c>
      <c r="D78" s="14">
        <f>H78</f>
        <v>0</v>
      </c>
      <c r="E78" s="6" t="s">
        <v>127</v>
      </c>
      <c r="F78" s="6" t="s">
        <v>127</v>
      </c>
      <c r="G78" s="14">
        <v>0</v>
      </c>
      <c r="H78" s="14">
        <v>0</v>
      </c>
      <c r="I78" s="13" t="s">
        <v>2</v>
      </c>
    </row>
    <row r="79" spans="1:9" ht="15.75">
      <c r="A79" s="14" t="s">
        <v>107</v>
      </c>
      <c r="B79" s="7" t="s">
        <v>111</v>
      </c>
      <c r="C79" s="14">
        <f>G79</f>
        <v>0</v>
      </c>
      <c r="D79" s="14">
        <f>H79</f>
        <v>0</v>
      </c>
      <c r="E79" s="6" t="s">
        <v>127</v>
      </c>
      <c r="F79" s="6" t="s">
        <v>127</v>
      </c>
      <c r="G79" s="14">
        <v>0</v>
      </c>
      <c r="H79" s="14">
        <v>0</v>
      </c>
      <c r="I79" s="13" t="s">
        <v>2</v>
      </c>
    </row>
    <row r="80" spans="1:9" ht="15.75">
      <c r="A80" s="10" t="s">
        <v>10</v>
      </c>
      <c r="B80" s="9"/>
      <c r="C80" s="10">
        <f>C70+C74+C77</f>
        <v>1116705</v>
      </c>
      <c r="D80" s="10">
        <f>D70+D74+D77</f>
        <v>1026727</v>
      </c>
      <c r="E80" s="10">
        <f>E70+E74</f>
        <v>347665</v>
      </c>
      <c r="F80" s="10">
        <f>F70+F74</f>
        <v>269445</v>
      </c>
      <c r="G80" s="10">
        <f>G70+G74+G77</f>
        <v>769040</v>
      </c>
      <c r="H80" s="10">
        <f>H70+H74+H77</f>
        <v>757282</v>
      </c>
      <c r="I80" s="13">
        <f>D80/C80%</f>
        <v>91.942545255909138</v>
      </c>
    </row>
    <row r="81" spans="1:9" ht="15.75">
      <c r="A81" s="10" t="s">
        <v>77</v>
      </c>
      <c r="B81" s="9" t="s">
        <v>174</v>
      </c>
      <c r="C81" s="10">
        <f t="shared" ref="C81:H81" si="13">SUM(C82:C83)</f>
        <v>-1</v>
      </c>
      <c r="D81" s="10">
        <f t="shared" si="13"/>
        <v>-1</v>
      </c>
      <c r="E81" s="10">
        <f t="shared" si="13"/>
        <v>0</v>
      </c>
      <c r="F81" s="10">
        <f t="shared" si="13"/>
        <v>0</v>
      </c>
      <c r="G81" s="10">
        <f t="shared" si="13"/>
        <v>-1</v>
      </c>
      <c r="H81" s="10">
        <f t="shared" si="13"/>
        <v>-1</v>
      </c>
      <c r="I81" s="13" t="s">
        <v>2</v>
      </c>
    </row>
    <row r="82" spans="1:9" ht="15.75">
      <c r="A82" s="14" t="s">
        <v>177</v>
      </c>
      <c r="B82" s="7" t="s">
        <v>175</v>
      </c>
      <c r="C82" s="10">
        <f>E82+G82</f>
        <v>112690</v>
      </c>
      <c r="D82" s="10">
        <f>F82+H82</f>
        <v>112690</v>
      </c>
      <c r="E82" s="10">
        <v>0</v>
      </c>
      <c r="F82" s="10">
        <v>0</v>
      </c>
      <c r="G82" s="10">
        <v>112690</v>
      </c>
      <c r="H82" s="10">
        <v>112690</v>
      </c>
      <c r="I82" s="13"/>
    </row>
    <row r="83" spans="1:9" ht="15.75">
      <c r="A83" s="14" t="s">
        <v>178</v>
      </c>
      <c r="B83" s="7" t="s">
        <v>176</v>
      </c>
      <c r="C83" s="10">
        <f>E83+G83</f>
        <v>-112691</v>
      </c>
      <c r="D83" s="10">
        <f>F83+H83</f>
        <v>-112691</v>
      </c>
      <c r="E83" s="10">
        <v>0</v>
      </c>
      <c r="F83" s="10">
        <v>0</v>
      </c>
      <c r="G83" s="10">
        <v>-112691</v>
      </c>
      <c r="H83" s="10">
        <v>-112691</v>
      </c>
      <c r="I83" s="13"/>
    </row>
    <row r="84" spans="1:9" ht="26.25" customHeight="1">
      <c r="A84" s="10" t="s">
        <v>78</v>
      </c>
      <c r="B84" s="9"/>
      <c r="C84" s="10">
        <f>C58+C68+C80+C81</f>
        <v>8651427</v>
      </c>
      <c r="D84" s="10">
        <f>D58+D68+D80+D81</f>
        <v>8507403</v>
      </c>
      <c r="E84" s="10">
        <f>E68+E80+E81</f>
        <v>4219884</v>
      </c>
      <c r="F84" s="10">
        <f>F68+F80+F81</f>
        <v>4141664</v>
      </c>
      <c r="G84" s="10">
        <f>G58+G68+G80+G81</f>
        <v>4431543</v>
      </c>
      <c r="H84" s="10">
        <f>H58+H68+H80+H81</f>
        <v>4365739</v>
      </c>
      <c r="I84" s="13">
        <f>D84/C84%</f>
        <v>98.335257293392175</v>
      </c>
    </row>
    <row r="85" spans="1:9" ht="14.25" customHeight="1">
      <c r="A85" s="10" t="s">
        <v>79</v>
      </c>
      <c r="B85" s="9"/>
      <c r="C85" s="10"/>
      <c r="D85" s="10"/>
      <c r="E85" s="10"/>
      <c r="F85" s="10"/>
      <c r="G85" s="10"/>
      <c r="H85" s="10"/>
      <c r="I85" s="13" t="s">
        <v>2</v>
      </c>
    </row>
    <row r="86" spans="1:9" ht="27" customHeight="1">
      <c r="A86" s="17" t="s">
        <v>125</v>
      </c>
      <c r="B86" s="7" t="s">
        <v>104</v>
      </c>
      <c r="C86" s="14">
        <f>E86+G86</f>
        <v>0</v>
      </c>
      <c r="D86" s="14">
        <f>F86+H86</f>
        <v>0</v>
      </c>
      <c r="E86" s="14">
        <v>0</v>
      </c>
      <c r="F86" s="14">
        <v>0</v>
      </c>
      <c r="G86" s="14">
        <v>0</v>
      </c>
      <c r="H86" s="14">
        <v>0</v>
      </c>
      <c r="I86" s="13" t="s">
        <v>2</v>
      </c>
    </row>
    <row r="87" spans="1:9" ht="15" customHeight="1">
      <c r="A87" s="17" t="s">
        <v>136</v>
      </c>
      <c r="B87" s="7" t="s">
        <v>137</v>
      </c>
      <c r="C87" s="14">
        <f t="shared" ref="C87:D90" si="14">G87</f>
        <v>0</v>
      </c>
      <c r="D87" s="14">
        <f t="shared" si="14"/>
        <v>0</v>
      </c>
      <c r="E87" s="14">
        <f>SUM(E88:E89)</f>
        <v>0</v>
      </c>
      <c r="F87" s="14">
        <f>SUM(F88:F89)</f>
        <v>0</v>
      </c>
      <c r="G87" s="14">
        <f>SUM(G88:G89)</f>
        <v>0</v>
      </c>
      <c r="H87" s="14">
        <f>SUM(H88:H89)</f>
        <v>0</v>
      </c>
      <c r="I87" s="13" t="s">
        <v>2</v>
      </c>
    </row>
    <row r="88" spans="1:9" ht="24.75" customHeight="1">
      <c r="A88" s="17" t="s">
        <v>151</v>
      </c>
      <c r="B88" s="7" t="s">
        <v>152</v>
      </c>
      <c r="C88" s="14">
        <f t="shared" si="14"/>
        <v>0</v>
      </c>
      <c r="D88" s="14">
        <f>F88+H88</f>
        <v>0</v>
      </c>
      <c r="E88" s="14">
        <v>0</v>
      </c>
      <c r="F88" s="14">
        <v>0</v>
      </c>
      <c r="G88" s="14">
        <v>0</v>
      </c>
      <c r="H88" s="14">
        <v>0</v>
      </c>
      <c r="I88" s="13"/>
    </row>
    <row r="89" spans="1:9" ht="15.75">
      <c r="A89" s="17" t="s">
        <v>154</v>
      </c>
      <c r="B89" s="7" t="s">
        <v>153</v>
      </c>
      <c r="C89" s="14">
        <f t="shared" si="14"/>
        <v>0</v>
      </c>
      <c r="D89" s="14">
        <f t="shared" si="14"/>
        <v>0</v>
      </c>
      <c r="E89" s="14">
        <v>0</v>
      </c>
      <c r="F89" s="14">
        <v>0</v>
      </c>
      <c r="G89" s="14">
        <v>0</v>
      </c>
      <c r="H89" s="14">
        <v>0</v>
      </c>
      <c r="I89" s="13"/>
    </row>
    <row r="90" spans="1:9" ht="30">
      <c r="A90" s="17" t="s">
        <v>138</v>
      </c>
      <c r="B90" s="7"/>
      <c r="C90" s="14">
        <f t="shared" si="14"/>
        <v>0</v>
      </c>
      <c r="D90" s="14">
        <f t="shared" si="14"/>
        <v>0</v>
      </c>
      <c r="E90" s="14">
        <f>E86+E87</f>
        <v>0</v>
      </c>
      <c r="F90" s="14">
        <f>F86+F87</f>
        <v>0</v>
      </c>
      <c r="G90" s="14">
        <f>G86+G87</f>
        <v>0</v>
      </c>
      <c r="H90" s="14">
        <f>H86+H87</f>
        <v>0</v>
      </c>
      <c r="I90" s="14" t="s">
        <v>2</v>
      </c>
    </row>
    <row r="91" spans="1:9" ht="15.75">
      <c r="A91" s="14" t="s">
        <v>80</v>
      </c>
      <c r="B91" s="7" t="s">
        <v>11</v>
      </c>
      <c r="C91" s="14">
        <f t="shared" ref="C91:H91" si="15">SUM(C92:C97)</f>
        <v>448946</v>
      </c>
      <c r="D91" s="14">
        <f t="shared" si="15"/>
        <v>-145268</v>
      </c>
      <c r="E91" s="14">
        <f t="shared" si="15"/>
        <v>124829</v>
      </c>
      <c r="F91" s="14">
        <f t="shared" si="15"/>
        <v>-162326</v>
      </c>
      <c r="G91" s="14">
        <f t="shared" si="15"/>
        <v>324117</v>
      </c>
      <c r="H91" s="14">
        <f t="shared" si="15"/>
        <v>17058</v>
      </c>
      <c r="I91" s="13" t="s">
        <v>2</v>
      </c>
    </row>
    <row r="92" spans="1:9" ht="27" customHeight="1">
      <c r="A92" s="14" t="s">
        <v>12</v>
      </c>
      <c r="B92" s="7" t="s">
        <v>13</v>
      </c>
      <c r="C92" s="14">
        <f t="shared" ref="C92:D97" si="16">E92+G92</f>
        <v>448946</v>
      </c>
      <c r="D92" s="14">
        <f t="shared" si="16"/>
        <v>448946</v>
      </c>
      <c r="E92" s="14">
        <v>124829</v>
      </c>
      <c r="F92" s="14">
        <v>124829</v>
      </c>
      <c r="G92" s="14">
        <v>324117</v>
      </c>
      <c r="H92" s="14">
        <v>324117</v>
      </c>
      <c r="I92" s="13">
        <f>D92/C92%</f>
        <v>100</v>
      </c>
    </row>
    <row r="93" spans="1:9" ht="26.25" customHeight="1">
      <c r="A93" s="19" t="s">
        <v>158</v>
      </c>
      <c r="B93" s="7" t="s">
        <v>159</v>
      </c>
      <c r="C93" s="14">
        <f t="shared" si="16"/>
        <v>0</v>
      </c>
      <c r="D93" s="14">
        <f t="shared" si="16"/>
        <v>0</v>
      </c>
      <c r="E93" s="14">
        <v>0</v>
      </c>
      <c r="F93" s="14">
        <v>0</v>
      </c>
      <c r="G93" s="14">
        <v>0</v>
      </c>
      <c r="H93" s="14">
        <v>0</v>
      </c>
      <c r="I93" s="13"/>
    </row>
    <row r="94" spans="1:9" ht="15" customHeight="1">
      <c r="A94" s="14" t="s">
        <v>81</v>
      </c>
      <c r="B94" s="7" t="s">
        <v>14</v>
      </c>
      <c r="C94" s="14">
        <f t="shared" si="16"/>
        <v>0</v>
      </c>
      <c r="D94" s="14">
        <f t="shared" si="16"/>
        <v>-562401</v>
      </c>
      <c r="E94" s="14">
        <v>0</v>
      </c>
      <c r="F94" s="14">
        <v>-287155</v>
      </c>
      <c r="G94" s="14">
        <v>0</v>
      </c>
      <c r="H94" s="14">
        <v>-275246</v>
      </c>
      <c r="I94" s="13" t="s">
        <v>2</v>
      </c>
    </row>
    <row r="95" spans="1:9" ht="30.75" customHeight="1">
      <c r="A95" s="17" t="s">
        <v>147</v>
      </c>
      <c r="B95" s="7" t="s">
        <v>148</v>
      </c>
      <c r="C95" s="14">
        <f t="shared" si="16"/>
        <v>0</v>
      </c>
      <c r="D95" s="14">
        <f t="shared" si="16"/>
        <v>-31813</v>
      </c>
      <c r="E95" s="14">
        <v>0</v>
      </c>
      <c r="F95" s="14">
        <v>0</v>
      </c>
      <c r="G95" s="14">
        <v>0</v>
      </c>
      <c r="H95" s="21">
        <v>-31813</v>
      </c>
      <c r="I95" s="13"/>
    </row>
    <row r="96" spans="1:9" ht="30.75">
      <c r="A96" s="17" t="s">
        <v>149</v>
      </c>
      <c r="B96" s="7" t="s">
        <v>150</v>
      </c>
      <c r="C96" s="14">
        <f t="shared" si="16"/>
        <v>0</v>
      </c>
      <c r="D96" s="14">
        <f t="shared" si="16"/>
        <v>0</v>
      </c>
      <c r="E96" s="14">
        <v>0</v>
      </c>
      <c r="F96" s="14">
        <v>0</v>
      </c>
      <c r="G96" s="14">
        <v>0</v>
      </c>
      <c r="H96" s="14">
        <v>0</v>
      </c>
      <c r="I96" s="13"/>
    </row>
    <row r="97" spans="1:9" ht="15.75">
      <c r="A97" s="14" t="s">
        <v>134</v>
      </c>
      <c r="B97" s="7" t="s">
        <v>135</v>
      </c>
      <c r="C97" s="14">
        <f t="shared" si="16"/>
        <v>0</v>
      </c>
      <c r="D97" s="14">
        <f t="shared" si="16"/>
        <v>0</v>
      </c>
      <c r="E97" s="14">
        <v>0</v>
      </c>
      <c r="F97" s="14">
        <v>0</v>
      </c>
      <c r="G97" s="14">
        <v>0</v>
      </c>
      <c r="H97" s="14">
        <v>0</v>
      </c>
      <c r="I97" s="13" t="s">
        <v>2</v>
      </c>
    </row>
    <row r="98" spans="1:9" ht="31.5">
      <c r="A98" s="8" t="s">
        <v>105</v>
      </c>
      <c r="B98" s="12"/>
      <c r="C98" s="10">
        <f>SUM(C90:C91)+C86</f>
        <v>448946</v>
      </c>
      <c r="D98" s="10">
        <f>D90+D91</f>
        <v>-145268</v>
      </c>
      <c r="E98" s="10">
        <f>E90+E91</f>
        <v>124829</v>
      </c>
      <c r="F98" s="10">
        <f>F90+F91</f>
        <v>-162326</v>
      </c>
      <c r="G98" s="10">
        <f>G90+G91</f>
        <v>324117</v>
      </c>
      <c r="H98" s="10">
        <f>H90+H91</f>
        <v>17058</v>
      </c>
      <c r="I98" s="13">
        <f>D98/C98%</f>
        <v>-32.357566388830726</v>
      </c>
    </row>
    <row r="99" spans="1:9" ht="15.75">
      <c r="A99" s="10" t="s">
        <v>139</v>
      </c>
      <c r="B99" s="12"/>
      <c r="C99" s="10">
        <f t="shared" ref="C99:H99" si="17">C84+C98</f>
        <v>9100373</v>
      </c>
      <c r="D99" s="23">
        <f t="shared" si="17"/>
        <v>8362135</v>
      </c>
      <c r="E99" s="10">
        <f t="shared" si="17"/>
        <v>4344713</v>
      </c>
      <c r="F99" s="10">
        <f t="shared" si="17"/>
        <v>3979338</v>
      </c>
      <c r="G99" s="10">
        <f t="shared" si="17"/>
        <v>4755660</v>
      </c>
      <c r="H99" s="10">
        <f t="shared" si="17"/>
        <v>4382797</v>
      </c>
      <c r="I99" s="13">
        <f>D99/C99%</f>
        <v>91.887827015442113</v>
      </c>
    </row>
  </sheetData>
  <mergeCells count="6">
    <mergeCell ref="A1:I1"/>
    <mergeCell ref="A2:I2"/>
    <mergeCell ref="A3:I3"/>
    <mergeCell ref="C4:D4"/>
    <mergeCell ref="E4:F4"/>
    <mergeCell ref="G4:H4"/>
  </mergeCells>
  <phoneticPr fontId="2" type="noConversion"/>
  <printOptions horizontalCentered="1"/>
  <pageMargins left="0.15748031496062992" right="0.15748031496062992" top="0.43307086614173229" bottom="0.39370078740157483" header="0.27559055118110237" footer="0.23622047244094491"/>
  <pageSetup paperSize="9" scale="77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Sheet12_2008</vt:lpstr>
      <vt:lpstr>Sheet12_2008!Print_Titles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Svetoslav Mihaylov</cp:lastModifiedBy>
  <cp:lastPrinted>2009-03-07T12:19:11Z</cp:lastPrinted>
  <dcterms:created xsi:type="dcterms:W3CDTF">2004-11-09T12:21:22Z</dcterms:created>
  <dcterms:modified xsi:type="dcterms:W3CDTF">2009-03-07T12:52:50Z</dcterms:modified>
</cp:coreProperties>
</file>